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api.box.com/wopi/files/1756007586787/WOPIServiceId_TP_BOX_2/WOPIUserId_-/"/>
    </mc:Choice>
  </mc:AlternateContent>
  <xr:revisionPtr revIDLastSave="25" documentId="8_{C78E6F1F-06E9-41D0-8068-EA0BC7FD3908}" xr6:coauthVersionLast="47" xr6:coauthVersionMax="47" xr10:uidLastSave="{5C677D4D-8F2C-4124-AD5E-016E15C9B0C0}"/>
  <bookViews>
    <workbookView xWindow="-98" yWindow="-98" windowWidth="28996" windowHeight="15945" xr2:uid="{31A56639-8526-AC4E-B9DA-121154794FBD}"/>
  </bookViews>
  <sheets>
    <sheet name="General Information" sheetId="1" r:id="rId1"/>
    <sheet name="Herd Information" sheetId="2" r:id="rId2"/>
    <sheet name="Farm Crop Production" sheetId="3" r:id="rId3"/>
    <sheet name="Feed imports and diets" sheetId="4" r:id="rId4"/>
    <sheet name="Fert. imports and applications" sheetId="5" r:id="rId5"/>
    <sheet name="Animal imports" sheetId="6" r:id="rId6"/>
    <sheet name="Miscellaneous imports" sheetId="7" r:id="rId7"/>
    <sheet name="Milk exports" sheetId="8" r:id="rId8"/>
    <sheet name="Animal exports" sheetId="9" r:id="rId9"/>
    <sheet name="Crop exports" sheetId="10" r:id="rId10"/>
    <sheet name="Miscellaneous exports" sheetId="11" r:id="rId11"/>
    <sheet name="Manure management" sheetId="14" r:id="rId12"/>
    <sheet name="Data validation" sheetId="12"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 i="4" l="1"/>
  <c r="Y68" i="4"/>
  <c r="Y153" i="4"/>
  <c r="Y148" i="4"/>
  <c r="Y143" i="4"/>
  <c r="Y138" i="4"/>
  <c r="Y133" i="4"/>
  <c r="Y128" i="4"/>
  <c r="Y123" i="4"/>
  <c r="Y118" i="4"/>
  <c r="Y113" i="4"/>
  <c r="Y108" i="4"/>
  <c r="Y103" i="4"/>
  <c r="Y98" i="4"/>
  <c r="Y93" i="4"/>
  <c r="Y88" i="4"/>
  <c r="Y83" i="4"/>
  <c r="Y78" i="4"/>
  <c r="Y73" i="4"/>
  <c r="Y63" i="4"/>
  <c r="Y58" i="4"/>
  <c r="Y53" i="4"/>
  <c r="Y48" i="4"/>
  <c r="Y43" i="4"/>
  <c r="Y38" i="4"/>
  <c r="Y33" i="4"/>
  <c r="Y28" i="4"/>
  <c r="Y23" i="4"/>
  <c r="N156" i="4"/>
  <c r="N151" i="4"/>
  <c r="N146" i="4"/>
  <c r="N141" i="4"/>
  <c r="N136" i="4"/>
  <c r="N131" i="4"/>
  <c r="N126" i="4"/>
  <c r="N121" i="4"/>
  <c r="N116" i="4"/>
  <c r="N111" i="4"/>
  <c r="N106" i="4"/>
  <c r="N101" i="4"/>
  <c r="N96" i="4"/>
  <c r="N91" i="4"/>
  <c r="N86" i="4"/>
  <c r="N81" i="4"/>
  <c r="N76" i="4"/>
  <c r="N71" i="4"/>
  <c r="N66" i="4"/>
  <c r="N61" i="4"/>
  <c r="N56" i="4"/>
  <c r="N41" i="4"/>
  <c r="N46" i="4"/>
  <c r="N36" i="4"/>
  <c r="N31" i="4"/>
  <c r="N26" i="4"/>
  <c r="N21" i="4"/>
  <c r="Y13" i="4"/>
  <c r="N51" i="4"/>
  <c r="N16" i="4"/>
  <c r="I25" i="1"/>
  <c r="I23" i="1"/>
  <c r="H10" i="8"/>
  <c r="H9" i="8"/>
  <c r="Y8" i="4"/>
  <c r="N11" i="4"/>
  <c r="L16" i="2"/>
  <c r="D79" i="5"/>
  <c r="E79" i="5"/>
  <c r="F79" i="5"/>
  <c r="G79" i="5"/>
  <c r="D80" i="5"/>
  <c r="E80" i="5"/>
  <c r="F80" i="5"/>
  <c r="G80" i="5"/>
  <c r="D81" i="5"/>
  <c r="E81" i="5"/>
  <c r="F81" i="5"/>
  <c r="G81" i="5"/>
  <c r="D82" i="5"/>
  <c r="E82" i="5"/>
  <c r="F82" i="5"/>
  <c r="G82" i="5"/>
  <c r="D83" i="5"/>
  <c r="E83" i="5"/>
  <c r="F83" i="5"/>
  <c r="G83" i="5"/>
  <c r="D84" i="5"/>
  <c r="E84" i="5"/>
  <c r="F84" i="5"/>
  <c r="G84" i="5"/>
  <c r="D85" i="5"/>
  <c r="E85" i="5"/>
  <c r="F85" i="5"/>
  <c r="G85" i="5"/>
  <c r="D86" i="5"/>
  <c r="E86" i="5"/>
  <c r="F86" i="5"/>
  <c r="G86" i="5"/>
  <c r="D87" i="5"/>
  <c r="E87" i="5"/>
  <c r="F87" i="5"/>
  <c r="G87" i="5"/>
  <c r="D88" i="5"/>
  <c r="E88" i="5"/>
  <c r="F88" i="5"/>
  <c r="G88" i="5"/>
  <c r="D89" i="5"/>
  <c r="E89" i="5"/>
  <c r="F89" i="5"/>
  <c r="G89" i="5"/>
  <c r="D90" i="5"/>
  <c r="E90" i="5"/>
  <c r="F90" i="5"/>
  <c r="G90" i="5"/>
  <c r="D91" i="5"/>
  <c r="E91" i="5"/>
  <c r="F91" i="5"/>
  <c r="G91" i="5"/>
  <c r="D92" i="5"/>
  <c r="E92" i="5"/>
  <c r="F92" i="5"/>
  <c r="G92" i="5"/>
  <c r="D93" i="5"/>
  <c r="E93" i="5"/>
  <c r="F93" i="5"/>
  <c r="G93" i="5"/>
  <c r="D94" i="5"/>
  <c r="E94" i="5"/>
  <c r="F94" i="5"/>
  <c r="G94" i="5"/>
  <c r="D95" i="5"/>
  <c r="E95" i="5"/>
  <c r="F95" i="5"/>
  <c r="G95" i="5"/>
  <c r="D96" i="5"/>
  <c r="E96" i="5"/>
  <c r="F96" i="5"/>
  <c r="G96" i="5"/>
  <c r="D97" i="5"/>
  <c r="E97" i="5"/>
  <c r="F97" i="5"/>
  <c r="G97" i="5"/>
  <c r="D98" i="5"/>
  <c r="E98" i="5"/>
  <c r="F98" i="5"/>
  <c r="G98" i="5"/>
  <c r="D99" i="5"/>
  <c r="E99" i="5"/>
  <c r="F99" i="5"/>
  <c r="G99" i="5"/>
  <c r="D100" i="5"/>
  <c r="E100" i="5"/>
  <c r="F100" i="5"/>
  <c r="G100" i="5"/>
  <c r="D101" i="5"/>
  <c r="E101" i="5"/>
  <c r="F101" i="5"/>
  <c r="G101" i="5"/>
  <c r="D102" i="5"/>
  <c r="E102" i="5"/>
  <c r="F102" i="5"/>
  <c r="G102" i="5"/>
  <c r="D103" i="5"/>
  <c r="E103" i="5"/>
  <c r="F103" i="5"/>
  <c r="G103" i="5"/>
  <c r="D104" i="5"/>
  <c r="E104" i="5"/>
  <c r="F104" i="5"/>
  <c r="G104" i="5"/>
  <c r="D105" i="5"/>
  <c r="E105" i="5"/>
  <c r="F105" i="5"/>
  <c r="G105" i="5"/>
  <c r="D106" i="5"/>
  <c r="E106" i="5"/>
  <c r="F106" i="5"/>
  <c r="G106" i="5"/>
  <c r="D107" i="5"/>
  <c r="E107" i="5"/>
  <c r="F107" i="5"/>
  <c r="G107" i="5"/>
  <c r="F10" i="10" l="1"/>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H8" i="10"/>
  <c r="G8" i="10"/>
  <c r="G9" i="10"/>
  <c r="F8" i="10"/>
  <c r="H9" i="10"/>
  <c r="F9" i="10"/>
  <c r="G32" i="3" l="1"/>
  <c r="E9" i="10"/>
  <c r="E10" i="10"/>
  <c r="E11" i="10"/>
  <c r="E12" i="10"/>
  <c r="E13" i="10"/>
  <c r="E14" i="10"/>
  <c r="E15" i="10"/>
  <c r="E16" i="10"/>
  <c r="E17" i="10"/>
  <c r="E18" i="10"/>
  <c r="E8" i="10"/>
  <c r="F30" i="5" a="1"/>
  <c r="F30" i="5" s="1"/>
  <c r="F31" i="5" a="1"/>
  <c r="F31" i="5" s="1"/>
  <c r="F32" i="5" a="1"/>
  <c r="F32" i="5" s="1"/>
  <c r="F33" i="5" a="1"/>
  <c r="F33" i="5" s="1"/>
  <c r="F34" i="5" a="1"/>
  <c r="F34" i="5" s="1"/>
  <c r="F35" i="5" a="1"/>
  <c r="F35" i="5" s="1"/>
  <c r="F36" i="5" a="1"/>
  <c r="F36" i="5" s="1"/>
  <c r="F37" i="5" a="1"/>
  <c r="F37" i="5" s="1"/>
  <c r="F38" i="5" a="1"/>
  <c r="F38" i="5" s="1"/>
  <c r="F39" i="5" a="1"/>
  <c r="F39" i="5" s="1"/>
  <c r="F40" i="5" a="1"/>
  <c r="F40" i="5" s="1"/>
  <c r="F41" i="5" a="1"/>
  <c r="F41" i="5" s="1"/>
  <c r="F42" i="5" a="1"/>
  <c r="F42" i="5" s="1"/>
  <c r="F43" i="5" a="1"/>
  <c r="F43" i="5" s="1"/>
  <c r="F44" i="5" a="1"/>
  <c r="F44" i="5" s="1"/>
  <c r="F45" i="5" a="1"/>
  <c r="F45" i="5" s="1"/>
  <c r="F46" i="5" a="1"/>
  <c r="F46" i="5" s="1"/>
  <c r="F47" i="5" a="1"/>
  <c r="F47" i="5" s="1"/>
  <c r="F48" i="5" a="1"/>
  <c r="F48" i="5" s="1"/>
  <c r="F49" i="5" a="1"/>
  <c r="F49" i="5" s="1"/>
  <c r="F50" i="5" a="1"/>
  <c r="F50" i="5" s="1"/>
  <c r="F51" i="5" a="1"/>
  <c r="F51" i="5" s="1"/>
  <c r="F52" i="5" a="1"/>
  <c r="F52" i="5" s="1"/>
  <c r="F53" i="5" a="1"/>
  <c r="F53" i="5" s="1"/>
  <c r="F54" i="5" a="1"/>
  <c r="F54" i="5" s="1"/>
  <c r="F55" i="5" a="1"/>
  <c r="F55" i="5" s="1"/>
  <c r="F56" i="5" a="1"/>
  <c r="F56" i="5" s="1"/>
  <c r="F57" i="5" a="1"/>
  <c r="F57" i="5" s="1"/>
  <c r="F58" i="5" a="1"/>
  <c r="F58" i="5" s="1"/>
  <c r="E30" i="5" a="1"/>
  <c r="E30" i="5" s="1"/>
  <c r="E31" i="5" a="1"/>
  <c r="E31" i="5" s="1"/>
  <c r="E32" i="5" a="1"/>
  <c r="E32" i="5" s="1"/>
  <c r="E33" i="5" a="1"/>
  <c r="E33" i="5" s="1"/>
  <c r="E34" i="5" a="1"/>
  <c r="E34" i="5" s="1"/>
  <c r="E35" i="5" a="1"/>
  <c r="E35" i="5" s="1"/>
  <c r="E36" i="5" a="1"/>
  <c r="E36" i="5" s="1"/>
  <c r="E37" i="5" a="1"/>
  <c r="E37" i="5" s="1"/>
  <c r="E38" i="5" a="1"/>
  <c r="E38" i="5" s="1"/>
  <c r="E39" i="5" a="1"/>
  <c r="E39" i="5" s="1"/>
  <c r="E40" i="5" a="1"/>
  <c r="E40" i="5" s="1"/>
  <c r="E41" i="5" a="1"/>
  <c r="E41" i="5" s="1"/>
  <c r="E42" i="5" a="1"/>
  <c r="E42" i="5" s="1"/>
  <c r="E43" i="5" a="1"/>
  <c r="E43" i="5" s="1"/>
  <c r="E44" i="5" a="1"/>
  <c r="E44" i="5" s="1"/>
  <c r="E45" i="5" a="1"/>
  <c r="E45" i="5" s="1"/>
  <c r="E46" i="5" a="1"/>
  <c r="E46" i="5" s="1"/>
  <c r="E47" i="5" a="1"/>
  <c r="E47" i="5" s="1"/>
  <c r="E48" i="5" a="1"/>
  <c r="E48" i="5" s="1"/>
  <c r="E49" i="5" a="1"/>
  <c r="E49" i="5" s="1"/>
  <c r="E50" i="5" a="1"/>
  <c r="E50" i="5" s="1"/>
  <c r="E51" i="5" a="1"/>
  <c r="E51" i="5" s="1"/>
  <c r="E52" i="5" a="1"/>
  <c r="E52" i="5" s="1"/>
  <c r="E53" i="5" a="1"/>
  <c r="E53" i="5" s="1"/>
  <c r="E54" i="5" a="1"/>
  <c r="E54" i="5" s="1"/>
  <c r="E55" i="5" a="1"/>
  <c r="E55" i="5" s="1"/>
  <c r="E56" i="5" a="1"/>
  <c r="E56" i="5" s="1"/>
  <c r="E57" i="5" a="1"/>
  <c r="E57" i="5" s="1"/>
  <c r="E58" i="5" a="1"/>
  <c r="E58" i="5" s="1"/>
  <c r="D30" i="5" a="1"/>
  <c r="D30" i="5" s="1"/>
  <c r="D31" i="5" a="1"/>
  <c r="D31" i="5" s="1"/>
  <c r="D32" i="5" a="1"/>
  <c r="D32" i="5" s="1"/>
  <c r="D33" i="5" a="1"/>
  <c r="D33" i="5" s="1"/>
  <c r="D34" i="5" a="1"/>
  <c r="D34" i="5" s="1"/>
  <c r="D35" i="5" a="1"/>
  <c r="D35" i="5" s="1"/>
  <c r="D36" i="5" a="1"/>
  <c r="D36" i="5" s="1"/>
  <c r="D37" i="5" a="1"/>
  <c r="D37" i="5" s="1"/>
  <c r="D38" i="5" a="1"/>
  <c r="D38" i="5" s="1"/>
  <c r="D39" i="5" a="1"/>
  <c r="D39" i="5" s="1"/>
  <c r="D40" i="5" a="1"/>
  <c r="D40" i="5" s="1"/>
  <c r="D41" i="5" a="1"/>
  <c r="D41" i="5" s="1"/>
  <c r="D42" i="5" a="1"/>
  <c r="D42" i="5" s="1"/>
  <c r="D43" i="5" a="1"/>
  <c r="D43" i="5" s="1"/>
  <c r="D44" i="5" a="1"/>
  <c r="D44" i="5" s="1"/>
  <c r="D45" i="5" a="1"/>
  <c r="D45" i="5" s="1"/>
  <c r="D46" i="5" a="1"/>
  <c r="D46" i="5" s="1"/>
  <c r="D47" i="5" a="1"/>
  <c r="D47" i="5" s="1"/>
  <c r="D48" i="5" a="1"/>
  <c r="D48" i="5" s="1"/>
  <c r="D49" i="5" a="1"/>
  <c r="D49" i="5" s="1"/>
  <c r="D50" i="5" a="1"/>
  <c r="D50" i="5" s="1"/>
  <c r="D51" i="5" a="1"/>
  <c r="D51" i="5" s="1"/>
  <c r="D52" i="5" a="1"/>
  <c r="D52" i="5" s="1"/>
  <c r="D53" i="5" a="1"/>
  <c r="D53" i="5" s="1"/>
  <c r="D54" i="5" a="1"/>
  <c r="D54" i="5" s="1"/>
  <c r="D55" i="5" a="1"/>
  <c r="D55" i="5" s="1"/>
  <c r="D56" i="5" a="1"/>
  <c r="D56" i="5" s="1"/>
  <c r="D57" i="5" a="1"/>
  <c r="D57" i="5" s="1"/>
  <c r="D58" i="5" a="1"/>
  <c r="D58" i="5" s="1"/>
  <c r="B129" i="12"/>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I22" i="2"/>
  <c r="H22" i="2"/>
  <c r="E22" i="2"/>
  <c r="D22" i="2"/>
  <c r="C22" i="2"/>
  <c r="E9" i="8"/>
  <c r="I8" i="8"/>
  <c r="I22" i="1"/>
  <c r="L18" i="2"/>
  <c r="E36" i="3" l="1"/>
  <c r="E33" i="3"/>
  <c r="L1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<sst xmlns="http://schemas.openxmlformats.org/spreadsheetml/2006/main" count="1795" uniqueCount="411">
  <si>
    <t>Cornell Nutrient Management Spear Program</t>
  </si>
  <si>
    <t>Mass Nutrient Balance Calculator Input Sheet</t>
  </si>
  <si>
    <t>N, P and K imports and exports: 1/1/2024 to 12/31/2024</t>
  </si>
  <si>
    <t>Producer Contact Information</t>
  </si>
  <si>
    <t>Producer name</t>
  </si>
  <si>
    <t>Farm name</t>
  </si>
  <si>
    <t>Address</t>
  </si>
  <si>
    <t>County</t>
  </si>
  <si>
    <t>State</t>
  </si>
  <si>
    <t>Phone</t>
  </si>
  <si>
    <t>E-mail</t>
  </si>
  <si>
    <t>By</t>
  </si>
  <si>
    <t>Email</t>
  </si>
  <si>
    <t>Balance year:</t>
  </si>
  <si>
    <t>Farm Information</t>
  </si>
  <si>
    <t>Data Collection</t>
  </si>
  <si>
    <t>Total farm acres</t>
  </si>
  <si>
    <t>All tillable owned and rented crop and pasture acres</t>
  </si>
  <si>
    <t>Legume acres (perennial and annual) &gt;10% legume</t>
  </si>
  <si>
    <t>Acres receiving manure (crop and pasture)</t>
  </si>
  <si>
    <t>Milk marketing co-operative</t>
  </si>
  <si>
    <t>Watershed</t>
  </si>
  <si>
    <t>Primary watershed</t>
  </si>
  <si>
    <t>Secondary watershed</t>
  </si>
  <si>
    <t>Soil Type</t>
  </si>
  <si>
    <t>Secondary soil type</t>
  </si>
  <si>
    <t>Primary soil type</t>
  </si>
  <si>
    <t>Have you completed a Cornell Dairy Farm Business Summary (DFBS) for the balance year?</t>
  </si>
  <si>
    <t>Have you completed a Farm Credit Business Summary for the balance year?</t>
  </si>
  <si>
    <t>Are you a Certified Organic producer?</t>
  </si>
  <si>
    <t>Intensive grazing (grazed at least 3 months/yr, moved to a new pen every 3 days or more)?</t>
  </si>
  <si>
    <t>Do you have a Cropware plan for the balance year?</t>
  </si>
  <si>
    <t>Do you have a Comprehensive Nutrient Management Plan (CNMP) for the balance year?</t>
  </si>
  <si>
    <t>Average number and weight of farm livestock</t>
  </si>
  <si>
    <t>Animal group</t>
  </si>
  <si>
    <t>Cattle</t>
  </si>
  <si>
    <t>Lactating cows</t>
  </si>
  <si>
    <t>Dry cows</t>
  </si>
  <si>
    <t>Calves</t>
  </si>
  <si>
    <t>Calves (pre-weaning)</t>
  </si>
  <si>
    <t>Bulls and steers</t>
  </si>
  <si>
    <t>Other livestock</t>
  </si>
  <si>
    <t>Number</t>
  </si>
  <si>
    <t>Weight</t>
  </si>
  <si>
    <t>lb / head</t>
  </si>
  <si>
    <t>%</t>
  </si>
  <si>
    <t>Dairy cow breed(s)</t>
  </si>
  <si>
    <t>Average SCC</t>
  </si>
  <si>
    <t>Cull rate (%)</t>
  </si>
  <si>
    <t>Crop name</t>
  </si>
  <si>
    <t>Type</t>
  </si>
  <si>
    <t>Area</t>
  </si>
  <si>
    <t>acres</t>
  </si>
  <si>
    <t>Manure applied?</t>
  </si>
  <si>
    <t>CP</t>
  </si>
  <si>
    <t>%DM</t>
  </si>
  <si>
    <t>P</t>
  </si>
  <si>
    <t>K</t>
  </si>
  <si>
    <t>%NDF</t>
  </si>
  <si>
    <t>Yield</t>
  </si>
  <si>
    <t>Units</t>
  </si>
  <si>
    <t>DM</t>
  </si>
  <si>
    <t>End Year</t>
  </si>
  <si>
    <t>tons</t>
  </si>
  <si>
    <t>Legume</t>
  </si>
  <si>
    <t>Beginning Year</t>
  </si>
  <si>
    <t>Feed</t>
  </si>
  <si>
    <t>Tons / year</t>
  </si>
  <si>
    <t>% DM</t>
  </si>
  <si>
    <t>% NDF</t>
  </si>
  <si>
    <t>Amount</t>
  </si>
  <si>
    <t>tons / year</t>
  </si>
  <si>
    <t>Heifers: breeding to calving</t>
  </si>
  <si>
    <t>Heifers: weaning to breeding</t>
  </si>
  <si>
    <t>Heifers: breeding to first calving</t>
  </si>
  <si>
    <t>Feed given to:</t>
  </si>
  <si>
    <t>Imports: Purchased feed</t>
  </si>
  <si>
    <t>Monensin/Rumensin</t>
  </si>
  <si>
    <t>3-NOP/Bovaer</t>
  </si>
  <si>
    <t>Other (specify):</t>
  </si>
  <si>
    <t>Amount fed</t>
  </si>
  <si>
    <t>Feed additive</t>
  </si>
  <si>
    <t>Imports: fertilizer</t>
  </si>
  <si>
    <t>Purchased fertilizer</t>
  </si>
  <si>
    <t>%N</t>
  </si>
  <si>
    <t>% P2O5</t>
  </si>
  <si>
    <t>% K2O</t>
  </si>
  <si>
    <t>Distance transported/purchase location</t>
  </si>
  <si>
    <t>Description</t>
  </si>
  <si>
    <t>Imports: Miscellaneous (bedding, manure, food waste)</t>
  </si>
  <si>
    <t>Import</t>
  </si>
  <si>
    <t>N</t>
  </si>
  <si>
    <t>as sampled</t>
  </si>
  <si>
    <t>Exports: Milk</t>
  </si>
  <si>
    <t>Milk sold</t>
  </si>
  <si>
    <t>lb / year</t>
  </si>
  <si>
    <t>Milk true protein</t>
  </si>
  <si>
    <t>Milk fat</t>
  </si>
  <si>
    <t>Milk urea nitrogen (MUN)</t>
  </si>
  <si>
    <t>mg / dl</t>
  </si>
  <si>
    <t>Milking information</t>
  </si>
  <si>
    <t>Milkings per day</t>
  </si>
  <si>
    <t>Distance to milking parlor</t>
  </si>
  <si>
    <t>Vertical distance</t>
  </si>
  <si>
    <t>Horizontal distance</t>
  </si>
  <si>
    <t>Exports: Crops</t>
  </si>
  <si>
    <t>Crop</t>
  </si>
  <si>
    <t>Feed type</t>
  </si>
  <si>
    <t>TMR</t>
  </si>
  <si>
    <t>% Forage</t>
  </si>
  <si>
    <t>Export</t>
  </si>
  <si>
    <t>Exports: Miscellaneous (manure, compost, etc)</t>
  </si>
  <si>
    <t>% solids</t>
  </si>
  <si>
    <t>Total N</t>
  </si>
  <si>
    <t>P2O5</t>
  </si>
  <si>
    <t>K2O</t>
  </si>
  <si>
    <t>Assessments:</t>
  </si>
  <si>
    <t>Greenhouse gases:</t>
  </si>
  <si>
    <t>Nutrient mass balance:</t>
  </si>
  <si>
    <t>Lists</t>
  </si>
  <si>
    <t>Yes</t>
  </si>
  <si>
    <t>No</t>
  </si>
  <si>
    <t>Y/N</t>
  </si>
  <si>
    <t>Ranges</t>
  </si>
  <si>
    <t>Herd information</t>
  </si>
  <si>
    <t>Animal weights</t>
  </si>
  <si>
    <t>min</t>
  </si>
  <si>
    <t>max</t>
  </si>
  <si>
    <t>Heifers weaning to breeding</t>
  </si>
  <si>
    <t>Are animals raised off-farm?</t>
  </si>
  <si>
    <t>Crop names</t>
  </si>
  <si>
    <t>Corn silage</t>
  </si>
  <si>
    <t>Corn grain</t>
  </si>
  <si>
    <t>BMR corn grain</t>
  </si>
  <si>
    <t>BMR corn silage</t>
  </si>
  <si>
    <t>Alfalfa</t>
  </si>
  <si>
    <t>Grass</t>
  </si>
  <si>
    <t>Alfafa-Grass mix</t>
  </si>
  <si>
    <t>HM corn grain</t>
  </si>
  <si>
    <t>Corn snaplage</t>
  </si>
  <si>
    <t>Triticale</t>
  </si>
  <si>
    <t>Wheat</t>
  </si>
  <si>
    <t>Oats</t>
  </si>
  <si>
    <t>Straw</t>
  </si>
  <si>
    <t>Soybeans</t>
  </si>
  <si>
    <t>Other (specify)</t>
  </si>
  <si>
    <t>Forage</t>
  </si>
  <si>
    <t>Grain</t>
  </si>
  <si>
    <t>Bedding</t>
  </si>
  <si>
    <t>Cover crop (not harvested)</t>
  </si>
  <si>
    <t>Double crop (harvested as forage)</t>
  </si>
  <si>
    <t>Double crop (harvested as grain)</t>
  </si>
  <si>
    <t>Animal type</t>
  </si>
  <si>
    <t>Dairy</t>
  </si>
  <si>
    <t>Beef</t>
  </si>
  <si>
    <t>Swine</t>
  </si>
  <si>
    <t>Poultry</t>
  </si>
  <si>
    <t>Goats</t>
  </si>
  <si>
    <t>Sheep</t>
  </si>
  <si>
    <t>Horses</t>
  </si>
  <si>
    <t>Animal category</t>
  </si>
  <si>
    <t>Milkings</t>
  </si>
  <si>
    <t>Milk yield:</t>
  </si>
  <si>
    <t>Animal density:</t>
  </si>
  <si>
    <t>How many acres received manure in the assessmnet year?</t>
  </si>
  <si>
    <t>Include all tillable and pasture acres (owned and rented), non-productive land, and buildings.</t>
  </si>
  <si>
    <t>Total acres:</t>
  </si>
  <si>
    <t>Herd Information</t>
  </si>
  <si>
    <t>General Information</t>
  </si>
  <si>
    <t>Imports: Animals</t>
  </si>
  <si>
    <t>Exports: Animals</t>
  </si>
  <si>
    <t>- Exports should include any heifers/dry cows/other animals that come back  the farm during the assessment year after a period of time off-farm if you did not provide their feed and handle their manure.</t>
  </si>
  <si>
    <t>- All sold calves (e.g. bull calves) should be included here.</t>
  </si>
  <si>
    <t>- Imports should include any heifers/dry cows/other animals that come back to the farm during the assessment year after a period of time off-farm if you did not provide their feed and handle their manure.</t>
  </si>
  <si>
    <t>- Include any direct milk sales from the farm</t>
  </si>
  <si>
    <t>- A manure analysis can be provided</t>
  </si>
  <si>
    <t>Crop applied to</t>
  </si>
  <si>
    <t>% N</t>
  </si>
  <si>
    <t>Acres applied to</t>
  </si>
  <si>
    <t>Rate</t>
  </si>
  <si>
    <t>Application method</t>
  </si>
  <si>
    <t>Timing</t>
  </si>
  <si>
    <t>Protected N source?</t>
  </si>
  <si>
    <t>Fertilizer</t>
  </si>
  <si>
    <t>Fertilizer units</t>
  </si>
  <si>
    <t>lb / acre</t>
  </si>
  <si>
    <t>gal / acre</t>
  </si>
  <si>
    <t>gal  / year</t>
  </si>
  <si>
    <t>kgal / year</t>
  </si>
  <si>
    <t>Broadcast</t>
  </si>
  <si>
    <t>Incorporated within 24 hours</t>
  </si>
  <si>
    <t>Injected</t>
  </si>
  <si>
    <t>Spring</t>
  </si>
  <si>
    <t>Summer</t>
  </si>
  <si>
    <t>Fall</t>
  </si>
  <si>
    <t>Winter</t>
  </si>
  <si>
    <t>Protected N source</t>
  </si>
  <si>
    <t>Nitrification inhibitor</t>
  </si>
  <si>
    <t>Urease inhibitor</t>
  </si>
  <si>
    <t>Slow release fertilizer</t>
  </si>
  <si>
    <t>Planting</t>
  </si>
  <si>
    <t>Sidedress</t>
  </si>
  <si>
    <t>Max pen stocking density %</t>
  </si>
  <si>
    <t>Approx. date known</t>
  </si>
  <si>
    <t>mm</t>
  </si>
  <si>
    <t>yyyy</t>
  </si>
  <si>
    <t>Date - day</t>
  </si>
  <si>
    <t>Date - month</t>
  </si>
  <si>
    <t>Date - year</t>
  </si>
  <si>
    <t>/</t>
  </si>
  <si>
    <t>dd</t>
  </si>
  <si>
    <t>kgal / acre</t>
  </si>
  <si>
    <t>ton / acre</t>
  </si>
  <si>
    <t>ton / year</t>
  </si>
  <si>
    <t>Year of rotation</t>
  </si>
  <si>
    <t>Most intensive tillage practice</t>
  </si>
  <si>
    <t>% cover cropped</t>
  </si>
  <si>
    <t>Cover crop type</t>
  </si>
  <si>
    <t>Cover crop height</t>
  </si>
  <si>
    <t>Cover crop cover</t>
  </si>
  <si>
    <t>Termination date</t>
  </si>
  <si>
    <t>Termination method</t>
  </si>
  <si>
    <t>Tillage intensity</t>
  </si>
  <si>
    <t>Full till</t>
  </si>
  <si>
    <t>Reduced till</t>
  </si>
  <si>
    <t>No till</t>
  </si>
  <si>
    <t>Other (type in)</t>
  </si>
  <si>
    <t>Cover crop termination method</t>
  </si>
  <si>
    <t>Land use change in the last 20 years</t>
  </si>
  <si>
    <t>Crop rotation 1.</t>
  </si>
  <si>
    <t>Crop rotation 2.</t>
  </si>
  <si>
    <t>Crop rotation 3.</t>
  </si>
  <si>
    <t>Previous land use</t>
  </si>
  <si>
    <t>Current land use</t>
  </si>
  <si>
    <t>Number of acres</t>
  </si>
  <si>
    <t>LUC</t>
  </si>
  <si>
    <t>Forest</t>
  </si>
  <si>
    <t>Cropland</t>
  </si>
  <si>
    <t>Permanent grassland</t>
  </si>
  <si>
    <t>Idle</t>
  </si>
  <si>
    <t>Energy and fuel use</t>
  </si>
  <si>
    <t>Source</t>
  </si>
  <si>
    <t>Amount used</t>
  </si>
  <si>
    <t>Amount exported</t>
  </si>
  <si>
    <t>Electricity (grid)</t>
  </si>
  <si>
    <t>Electricity (solar)</t>
  </si>
  <si>
    <t>Electricity (wind)</t>
  </si>
  <si>
    <t>Electricity (hydro)</t>
  </si>
  <si>
    <t>Gasoline</t>
  </si>
  <si>
    <t>Diesel</t>
  </si>
  <si>
    <t>Natural gas</t>
  </si>
  <si>
    <t>Heating oil</t>
  </si>
  <si>
    <t>Fuel and energy source</t>
  </si>
  <si>
    <t>Biodiesel</t>
  </si>
  <si>
    <t>Kerosene</t>
  </si>
  <si>
    <t>Other (please type)</t>
  </si>
  <si>
    <t>Fuel and energy units</t>
  </si>
  <si>
    <t>kWh</t>
  </si>
  <si>
    <t>gal</t>
  </si>
  <si>
    <t>cubic feet</t>
  </si>
  <si>
    <t>kgal</t>
  </si>
  <si>
    <t>yards</t>
  </si>
  <si>
    <t>Miscellaneous units</t>
  </si>
  <si>
    <t>Any crop sold?</t>
  </si>
  <si>
    <t>Manure units</t>
  </si>
  <si>
    <t>&lt;&lt; Also known as "Enhanced efficiency fertilizer"</t>
  </si>
  <si>
    <r>
      <t xml:space="preserve">Fertilizer applications - </t>
    </r>
    <r>
      <rPr>
        <sz val="16"/>
        <rFont val="Aptos Narrow"/>
        <family val="2"/>
        <scheme val="minor"/>
      </rPr>
      <t xml:space="preserve">an </t>
    </r>
    <r>
      <rPr>
        <b/>
        <u/>
        <sz val="16"/>
        <rFont val="Aptos Narrow (Body)"/>
      </rPr>
      <t>updated</t>
    </r>
    <r>
      <rPr>
        <sz val="16"/>
        <rFont val="Aptos Narrow"/>
        <family val="2"/>
        <scheme val="minor"/>
      </rPr>
      <t xml:space="preserve"> nutrient management plan with </t>
    </r>
    <r>
      <rPr>
        <b/>
        <u/>
        <sz val="16"/>
        <rFont val="Aptos Narrow (Body)"/>
      </rPr>
      <t>actual</t>
    </r>
    <r>
      <rPr>
        <sz val="16"/>
        <rFont val="Aptos Narrow"/>
        <family val="2"/>
        <scheme val="minor"/>
      </rPr>
      <t xml:space="preserve"> applications can be submitted</t>
    </r>
  </si>
  <si>
    <r>
      <t xml:space="preserve">Manure applications - </t>
    </r>
    <r>
      <rPr>
        <sz val="16"/>
        <rFont val="Aptos Narrow"/>
        <family val="2"/>
        <scheme val="minor"/>
      </rPr>
      <t xml:space="preserve">an </t>
    </r>
    <r>
      <rPr>
        <b/>
        <u/>
        <sz val="16"/>
        <rFont val="Aptos Narrow (Body)"/>
      </rPr>
      <t>updated</t>
    </r>
    <r>
      <rPr>
        <sz val="16"/>
        <rFont val="Aptos Narrow"/>
        <family val="2"/>
        <scheme val="minor"/>
      </rPr>
      <t xml:space="preserve"> nutrient management plan with </t>
    </r>
    <r>
      <rPr>
        <b/>
        <u/>
        <sz val="16"/>
        <rFont val="Aptos Narrow (Body)"/>
      </rPr>
      <t>actual</t>
    </r>
    <r>
      <rPr>
        <sz val="16"/>
        <rFont val="Aptos Narrow"/>
        <family val="2"/>
        <scheme val="minor"/>
      </rPr>
      <t xml:space="preserve"> applications can be submitted</t>
    </r>
  </si>
  <si>
    <t>Manure storage / source</t>
  </si>
  <si>
    <t>% CP</t>
  </si>
  <si>
    <t>% P</t>
  </si>
  <si>
    <t>% K</t>
  </si>
  <si>
    <t>(% DM)</t>
  </si>
  <si>
    <t>lb / ton</t>
  </si>
  <si>
    <t>lb / kgal</t>
  </si>
  <si>
    <t>Manure management 1</t>
  </si>
  <si>
    <t>Pen type</t>
  </si>
  <si>
    <t>Tiestall</t>
  </si>
  <si>
    <t>Freestall</t>
  </si>
  <si>
    <t>Open lot</t>
  </si>
  <si>
    <t>Bedded pack</t>
  </si>
  <si>
    <t>Harrowing frequency:</t>
  </si>
  <si>
    <t>Active mixing?</t>
  </si>
  <si>
    <t>Composted?</t>
  </si>
  <si>
    <t>Clean out date(s):</t>
  </si>
  <si>
    <t>No. times per week tilled/mixed:</t>
  </si>
  <si>
    <t>Typical number of animals</t>
  </si>
  <si>
    <t>% animals grazing</t>
  </si>
  <si>
    <t>Grazing days per year</t>
  </si>
  <si>
    <t>Grazing hours per day</t>
  </si>
  <si>
    <t>Cleaning method</t>
  </si>
  <si>
    <t>Manual scraping</t>
  </si>
  <si>
    <t>Automatic alley scraper</t>
  </si>
  <si>
    <t>Flush system</t>
  </si>
  <si>
    <t>Comment:</t>
  </si>
  <si>
    <t>Bedding type</t>
  </si>
  <si>
    <t>Sawdust/ shavings</t>
  </si>
  <si>
    <t>Manure solids</t>
  </si>
  <si>
    <t>Manure treatment and storage</t>
  </si>
  <si>
    <t>- Please check that any highlighted values are entered correctly.</t>
  </si>
  <si>
    <t>Distance transported/ purchase location</t>
  </si>
  <si>
    <t>Pen type (select one)</t>
  </si>
  <si>
    <t>Crop Name</t>
  </si>
  <si>
    <t>Total Amount Fed</t>
  </si>
  <si>
    <t>Liquid manure storage, no cover</t>
  </si>
  <si>
    <t>Liquid manure storage, cover</t>
  </si>
  <si>
    <t>Liquid manure storage, cover and flare</t>
  </si>
  <si>
    <t>Solid storage</t>
  </si>
  <si>
    <t>Daily spread</t>
  </si>
  <si>
    <t>Composting</t>
  </si>
  <si>
    <r>
      <t>Solid/liquid separation</t>
    </r>
    <r>
      <rPr>
        <vertAlign val="superscript"/>
        <sz val="11"/>
        <color rgb="FF000000"/>
        <rFont val="Aptos Narrow"/>
        <family val="2"/>
      </rPr>
      <t>1</t>
    </r>
  </si>
  <si>
    <r>
      <t>Anaerobic digester</t>
    </r>
    <r>
      <rPr>
        <vertAlign val="superscript"/>
        <sz val="11"/>
        <color rgb="FF000000"/>
        <rFont val="Aptos Narrow"/>
        <family val="2"/>
      </rPr>
      <t>2</t>
    </r>
  </si>
  <si>
    <t>Removal/emptying timing:</t>
  </si>
  <si>
    <t>N/A</t>
  </si>
  <si>
    <t>Static</t>
  </si>
  <si>
    <t>Active windrow</t>
  </si>
  <si>
    <t>Type:</t>
  </si>
  <si>
    <t>Solids:</t>
  </si>
  <si>
    <t>Exported</t>
  </si>
  <si>
    <t>Spread</t>
  </si>
  <si>
    <t>Composted</t>
  </si>
  <si>
    <t>Age:</t>
  </si>
  <si>
    <t>Passive windrow</t>
  </si>
  <si>
    <r>
      <t>Homegrown Feed Fed  -</t>
    </r>
    <r>
      <rPr>
        <sz val="16"/>
        <color theme="1"/>
        <rFont val="Aptos Narrow"/>
        <family val="2"/>
        <scheme val="minor"/>
      </rPr>
      <t xml:space="preserve"> a representative diet can be submitted</t>
    </r>
  </si>
  <si>
    <t xml:space="preserve">Notes on how heifers are raised off farm or extra information: </t>
  </si>
  <si>
    <t>*please ensure that off-farm animal feed is inputted in the feed sections</t>
  </si>
  <si>
    <t>*please ensure that off-farm animal manure is inputted in the manure sections</t>
  </si>
  <si>
    <t>Total time out of pen/milking</t>
  </si>
  <si>
    <t>Cereal Rye</t>
  </si>
  <si>
    <t>Annual Ryegrass</t>
  </si>
  <si>
    <t>Red Clover</t>
  </si>
  <si>
    <t>Hairy Vetch</t>
  </si>
  <si>
    <t>Crimson Clover</t>
  </si>
  <si>
    <t>Barley</t>
  </si>
  <si>
    <t>Forage Radish</t>
  </si>
  <si>
    <t>Peas</t>
  </si>
  <si>
    <t>Brassica (type in)</t>
  </si>
  <si>
    <t>Total</t>
  </si>
  <si>
    <t>Ammonium</t>
  </si>
  <si>
    <r>
      <t xml:space="preserve">Complete fertilizer </t>
    </r>
    <r>
      <rPr>
        <b/>
        <u/>
        <sz val="12"/>
        <rFont val="Aptos Narrow"/>
        <family val="2"/>
        <scheme val="minor"/>
      </rPr>
      <t>and</t>
    </r>
    <r>
      <rPr>
        <sz val="12"/>
        <rFont val="Aptos Narrow"/>
        <family val="2"/>
        <scheme val="minor"/>
      </rPr>
      <t xml:space="preserve"> manure applications (keep scolling for manure application table)</t>
    </r>
  </si>
  <si>
    <t>Manure management 2</t>
  </si>
  <si>
    <t>Manure management 10</t>
  </si>
  <si>
    <t>Manure management 9</t>
  </si>
  <si>
    <t>Manure management 8</t>
  </si>
  <si>
    <t>Manure management 7</t>
  </si>
  <si>
    <t>Manure management 6</t>
  </si>
  <si>
    <t>Manure management 5</t>
  </si>
  <si>
    <t>Manure management 4</t>
  </si>
  <si>
    <t>Manure management 3</t>
  </si>
  <si>
    <r>
      <t xml:space="preserve">Notes </t>
    </r>
    <r>
      <rPr>
        <sz val="12"/>
        <color theme="1"/>
        <rFont val="Aptos Narrow"/>
        <family val="2"/>
        <scheme val="minor"/>
      </rPr>
      <t>(any information relevant to the assessment year)</t>
    </r>
    <r>
      <rPr>
        <b/>
        <sz val="12"/>
        <color theme="1"/>
        <rFont val="Aptos Narrow"/>
        <family val="2"/>
        <scheme val="minor"/>
      </rPr>
      <t>:</t>
    </r>
  </si>
  <si>
    <t>Any notes, such as new barn, growing herd, reducing milkings per day, severe flood damage, animals lost, heifers no longer raised on farm, etc.</t>
  </si>
  <si>
    <t>Add any land use change that has occurred on the farm in the last 20 years:</t>
  </si>
  <si>
    <r>
      <rPr>
        <b/>
        <sz val="12"/>
        <color theme="1"/>
        <rFont val="Aptos Narrow"/>
        <family val="2"/>
        <scheme val="minor"/>
      </rPr>
      <t xml:space="preserve">Previous land use: </t>
    </r>
    <r>
      <rPr>
        <sz val="12"/>
        <color theme="1"/>
        <rFont val="Aptos Narrow"/>
        <family val="2"/>
        <scheme val="minor"/>
      </rPr>
      <t>"Woodland/forest", "Cropland", "Permanent grassland/pasture/rangeland", "Idle"</t>
    </r>
  </si>
  <si>
    <r>
      <rPr>
        <b/>
        <sz val="12"/>
        <color theme="1"/>
        <rFont val="Aptos Narrow"/>
        <family val="2"/>
        <scheme val="minor"/>
      </rPr>
      <t xml:space="preserve">Current land use: </t>
    </r>
    <r>
      <rPr>
        <sz val="12"/>
        <color theme="1"/>
        <rFont val="Aptos Narrow"/>
        <family val="2"/>
        <scheme val="minor"/>
      </rPr>
      <t>"Woodland/forest", "Cropland", "Permanent grassland/pasture/rangeland", "Idle"</t>
    </r>
  </si>
  <si>
    <t>Describe a typical crop rotation on your farm.</t>
  </si>
  <si>
    <t>If you have different rotations at different locations, enter each one separately and state the number of acres that rotation includes.</t>
  </si>
  <si>
    <t>Indicate what percentage of each feed is given to each animal category</t>
  </si>
  <si>
    <t>Manure analysis</t>
  </si>
  <si>
    <t>Application date:</t>
  </si>
  <si>
    <t>Example: A barn contains 6 pens:</t>
  </si>
  <si>
    <t>Pen name</t>
  </si>
  <si>
    <t>Transition pen</t>
  </si>
  <si>
    <t>Deep-bedded pack</t>
  </si>
  <si>
    <t>Lactating</t>
  </si>
  <si>
    <t>Sawdust; 1 ton/month</t>
  </si>
  <si>
    <t>Scraped out to compost</t>
  </si>
  <si>
    <t>High lactating</t>
  </si>
  <si>
    <t>Sand</t>
  </si>
  <si>
    <t>Flushed to slurry storage</t>
  </si>
  <si>
    <t>Late lactating</t>
  </si>
  <si>
    <t>Hospital pen</t>
  </si>
  <si>
    <t>Bred heifer pen</t>
  </si>
  <si>
    <t>Sawdust; 2 ton/month</t>
  </si>
  <si>
    <t>Which manure treatment/storage does the milking parlor waste go into?</t>
  </si>
  <si>
    <t>Manure removal/management</t>
  </si>
  <si>
    <r>
      <rPr>
        <b/>
        <sz val="12"/>
        <color theme="1"/>
        <rFont val="Aptos Narrow"/>
        <family val="2"/>
        <scheme val="minor"/>
      </rPr>
      <t>% of animals grazing</t>
    </r>
    <r>
      <rPr>
        <sz val="12"/>
        <color theme="1"/>
        <rFont val="Aptos Narrow"/>
        <family val="2"/>
        <scheme val="minor"/>
      </rPr>
      <t xml:space="preserve">: For each animal type in the group, give the number </t>
    </r>
    <r>
      <rPr>
        <b/>
        <u/>
        <sz val="12"/>
        <color theme="1"/>
        <rFont val="Aptos Narrow"/>
        <family val="2"/>
        <scheme val="minor"/>
      </rPr>
      <t>or</t>
    </r>
    <r>
      <rPr>
        <sz val="12"/>
        <color theme="1"/>
        <rFont val="Aptos Narrow"/>
        <family val="2"/>
        <scheme val="minor"/>
      </rPr>
      <t xml:space="preserve"> percent of animals that have grazing access (e.g. a group has 200 heifers and 100 of them have grazing acces, state 50% of heifers).</t>
    </r>
  </si>
  <si>
    <r>
      <rPr>
        <b/>
        <sz val="12"/>
        <color theme="1"/>
        <rFont val="Aptos Narrow"/>
        <family val="2"/>
        <scheme val="minor"/>
      </rPr>
      <t>Cleaning method:</t>
    </r>
    <r>
      <rPr>
        <sz val="12"/>
        <color theme="1"/>
        <rFont val="Aptos Narrow"/>
        <family val="2"/>
        <scheme val="minor"/>
      </rPr>
      <t xml:space="preserve"> Select how manure is cleaned from this group.
Select more than one if needed.
Manual scraping includes use of a skid steer.</t>
    </r>
  </si>
  <si>
    <r>
      <rPr>
        <b/>
        <sz val="12"/>
        <color theme="1"/>
        <rFont val="Aptos Narrow"/>
        <family val="2"/>
        <scheme val="minor"/>
      </rPr>
      <t>Bedding type:</t>
    </r>
    <r>
      <rPr>
        <sz val="12"/>
        <color theme="1"/>
        <rFont val="Aptos Narrow"/>
        <family val="2"/>
        <scheme val="minor"/>
      </rPr>
      <t xml:space="preserve"> Select the bedding type used in this group. Give the amount used (e.g. tons/year). You can also give your bedding inventory allocation (e.g., 60% of total sand purchased). 
If more than one type of bedding is used, state in the comment box how the multiple bedding types are used (e.g., straw for 4 months in winter, sawdust for the rest of the year).</t>
    </r>
  </si>
  <si>
    <t>Bedding units</t>
  </si>
  <si>
    <t>tons / month</t>
  </si>
  <si>
    <t>yards / year</t>
  </si>
  <si>
    <t>yards / month</t>
  </si>
  <si>
    <t>tons / animal / year</t>
  </si>
  <si>
    <t>% of total purchased</t>
  </si>
  <si>
    <t>Select which assessments you are completing.</t>
  </si>
  <si>
    <t>1 animal unit = 1000 lb live animal weight. One cow and her replacement = 2 animal units.</t>
  </si>
  <si>
    <t>Hebicide</t>
  </si>
  <si>
    <t>Rolling or crimping</t>
  </si>
  <si>
    <t>Harvest for forage</t>
  </si>
  <si>
    <t>Harvest for grain, seed or straw</t>
  </si>
  <si>
    <t>Graze</t>
  </si>
  <si>
    <r>
      <t>Farm Crop Production</t>
    </r>
    <r>
      <rPr>
        <sz val="16"/>
        <color theme="1"/>
        <rFont val="Aptos Narrow"/>
        <family val="2"/>
        <scheme val="minor"/>
      </rPr>
      <t xml:space="preserve"> -  </t>
    </r>
    <r>
      <rPr>
        <sz val="16"/>
        <color rgb="FFFF0000"/>
        <rFont val="Aptos Narrow"/>
        <family val="2"/>
        <scheme val="minor"/>
      </rPr>
      <t>all crops grown on the farm, including double crops, cover crops and sold crops</t>
    </r>
  </si>
  <si>
    <t>Cover crop termination dates can be approximate.</t>
  </si>
  <si>
    <t>Double crop (harvested as straw/bedding)</t>
  </si>
  <si>
    <t>Comments:</t>
  </si>
  <si>
    <r>
      <t xml:space="preserve">CP
</t>
    </r>
    <r>
      <rPr>
        <b/>
        <i/>
        <sz val="12"/>
        <color theme="1"/>
        <rFont val="Aptos Narrow"/>
        <family val="2"/>
        <scheme val="minor"/>
      </rPr>
      <t>(% DM)</t>
    </r>
  </si>
  <si>
    <t>Check box if you have done this:</t>
  </si>
  <si>
    <t>Original manure analysis can be submitted.</t>
  </si>
  <si>
    <r>
      <t xml:space="preserve">The transition pen and hospital pen </t>
    </r>
    <r>
      <rPr>
        <b/>
        <sz val="12"/>
        <color theme="1"/>
        <rFont val="Aptos Narrow"/>
        <family val="2"/>
        <scheme val="minor"/>
      </rPr>
      <t>can</t>
    </r>
    <r>
      <rPr>
        <sz val="12"/>
        <color theme="1"/>
        <rFont val="Aptos Narrow"/>
        <family val="2"/>
        <scheme val="minor"/>
      </rPr>
      <t xml:space="preserve"> be combined into one manure management group/table
The high and late lactating pens and bred heifer pen </t>
    </r>
    <r>
      <rPr>
        <b/>
        <sz val="12"/>
        <color theme="1"/>
        <rFont val="Aptos Narrow"/>
        <family val="2"/>
        <scheme val="minor"/>
      </rPr>
      <t>can</t>
    </r>
    <r>
      <rPr>
        <sz val="12"/>
        <color theme="1"/>
        <rFont val="Aptos Narrow"/>
        <family val="2"/>
        <scheme val="minor"/>
      </rPr>
      <t xml:space="preserve"> be combined into one manure management group/table
All four lactating pens </t>
    </r>
    <r>
      <rPr>
        <b/>
        <sz val="12"/>
        <color theme="1"/>
        <rFont val="Aptos Narrow"/>
        <family val="2"/>
        <scheme val="minor"/>
      </rPr>
      <t>cannot</t>
    </r>
    <r>
      <rPr>
        <sz val="12"/>
        <color theme="1"/>
        <rFont val="Aptos Narrow"/>
        <family val="2"/>
        <scheme val="minor"/>
      </rPr>
      <t xml:space="preserve"> be combined into one group/table because they have </t>
    </r>
    <r>
      <rPr>
        <b/>
        <sz val="12"/>
        <color theme="1"/>
        <rFont val="Aptos Narrow"/>
        <family val="2"/>
        <scheme val="minor"/>
      </rPr>
      <t>different beddings and different manure removal/management.</t>
    </r>
    <r>
      <rPr>
        <sz val="12"/>
        <color theme="1"/>
        <rFont val="Aptos Narrow"/>
        <family val="2"/>
        <scheme val="minor"/>
      </rPr>
      <t xml:space="preserve">
The number of lactating cows vs. heifers in the combined table would need to be given.
</t>
    </r>
  </si>
  <si>
    <r>
      <rPr>
        <b/>
        <sz val="12"/>
        <color theme="1"/>
        <rFont val="Aptos Narrow"/>
        <family val="2"/>
        <scheme val="minor"/>
      </rPr>
      <t>Open lot:</t>
    </r>
    <r>
      <rPr>
        <sz val="12"/>
        <color theme="1"/>
        <rFont val="Aptos Narrow"/>
        <family val="2"/>
        <scheme val="minor"/>
      </rPr>
      <t xml:space="preserve"> State how many times </t>
    </r>
    <r>
      <rPr>
        <b/>
        <sz val="12"/>
        <color theme="1"/>
        <rFont val="Aptos Narrow"/>
        <family val="2"/>
        <scheme val="minor"/>
      </rPr>
      <t>per week</t>
    </r>
    <r>
      <rPr>
        <sz val="12"/>
        <color theme="1"/>
        <rFont val="Aptos Narrow"/>
        <family val="2"/>
        <scheme val="minor"/>
      </rPr>
      <t xml:space="preserve"> the lot is harrowed (manure broken up and spread across lot surface to facilitate drying). 
State typical clean-out dates (e.g., manure is cleaned out of the pen on March 1st, June 15th, and October 31st).</t>
    </r>
  </si>
  <si>
    <r>
      <rPr>
        <b/>
        <sz val="12"/>
        <color theme="1"/>
        <rFont val="Aptos Narrow"/>
        <family val="2"/>
        <scheme val="minor"/>
      </rPr>
      <t>Compost bedded pack:</t>
    </r>
    <r>
      <rPr>
        <sz val="12"/>
        <color theme="1"/>
        <rFont val="Aptos Narrow"/>
        <family val="2"/>
        <scheme val="minor"/>
      </rPr>
      <t xml:space="preserve"> State how many times </t>
    </r>
    <r>
      <rPr>
        <b/>
        <sz val="12"/>
        <color theme="1"/>
        <rFont val="Aptos Narrow"/>
        <family val="2"/>
        <scheme val="minor"/>
      </rPr>
      <t xml:space="preserve">per week </t>
    </r>
    <r>
      <rPr>
        <sz val="12"/>
        <color theme="1"/>
        <rFont val="Aptos Narrow"/>
        <family val="2"/>
        <scheme val="minor"/>
      </rPr>
      <t>the pack is tilled or mixed.
State typical clean-out dates (e.g., the entire pack is cleaned out of the pen on January 1st and June 1st).</t>
    </r>
  </si>
  <si>
    <r>
      <rPr>
        <b/>
        <sz val="12"/>
        <color theme="1"/>
        <rFont val="Aptos Narrow"/>
        <family val="2"/>
        <scheme val="minor"/>
      </rPr>
      <t>Typical number of animals</t>
    </r>
    <r>
      <rPr>
        <sz val="12"/>
        <color theme="1"/>
        <rFont val="Aptos Narrow"/>
        <family val="2"/>
        <scheme val="minor"/>
      </rPr>
      <t xml:space="preserve">: Give the typical or average number of animals housed in this group.
If more than one animal type is included, give the </t>
    </r>
    <r>
      <rPr>
        <b/>
        <sz val="12"/>
        <color theme="1"/>
        <rFont val="Aptos Narrow"/>
        <family val="2"/>
        <scheme val="minor"/>
      </rPr>
      <t>total number of each animal type</t>
    </r>
    <r>
      <rPr>
        <sz val="12"/>
        <color theme="1"/>
        <rFont val="Aptos Narrow"/>
        <family val="2"/>
        <scheme val="minor"/>
      </rPr>
      <t xml:space="preserve"> (e.g. 150 heifers and 50 dry cows).</t>
    </r>
  </si>
  <si>
    <r>
      <rPr>
        <b/>
        <sz val="12"/>
        <color theme="1"/>
        <rFont val="Aptos Narrow"/>
        <family val="2"/>
        <scheme val="minor"/>
      </rPr>
      <t>Grazing days per year</t>
    </r>
    <r>
      <rPr>
        <sz val="12"/>
        <color theme="1"/>
        <rFont val="Aptos Narrow"/>
        <family val="2"/>
        <scheme val="minor"/>
      </rPr>
      <t>: For each animal type in the group, give the number of days per year with grazing access.</t>
    </r>
  </si>
  <si>
    <r>
      <rPr>
        <b/>
        <sz val="12"/>
        <color theme="1"/>
        <rFont val="Aptos Narrow"/>
        <family val="2"/>
        <scheme val="minor"/>
      </rPr>
      <t>Grazing hours/day</t>
    </r>
    <r>
      <rPr>
        <sz val="12"/>
        <color theme="1"/>
        <rFont val="Aptos Narrow"/>
        <family val="2"/>
        <scheme val="minor"/>
      </rPr>
      <t>: For each animal type in the group, state how many hours of the day they have grazing access during the grazing season.</t>
    </r>
  </si>
  <si>
    <r>
      <rPr>
        <b/>
        <sz val="12"/>
        <color theme="1"/>
        <rFont val="Aptos Narrow"/>
        <family val="2"/>
        <scheme val="minor"/>
      </rPr>
      <t>Manure treatment/storage</t>
    </r>
    <r>
      <rPr>
        <sz val="12"/>
        <color theme="1"/>
        <rFont val="Aptos Narrow"/>
        <family val="2"/>
        <scheme val="minor"/>
      </rPr>
      <t>: Select the manure treatment and/or storage that manure from this group is moved to.
In the comment box, indicate the name/ID of the storage.
If manure goes through multiple stages, label them in order or give details in the comment boxes.</t>
    </r>
  </si>
  <si>
    <r>
      <t xml:space="preserve">Only select </t>
    </r>
    <r>
      <rPr>
        <b/>
        <sz val="12"/>
        <color theme="1"/>
        <rFont val="Aptos Narrow"/>
        <family val="2"/>
        <scheme val="minor"/>
      </rPr>
      <t>solid/liquid separation</t>
    </r>
    <r>
      <rPr>
        <sz val="12"/>
        <color theme="1"/>
        <rFont val="Aptos Narrow"/>
        <family val="2"/>
        <scheme val="minor"/>
      </rPr>
      <t xml:space="preserve"> for mechanical-type separators (screw press, roller press, centrifuge, etc). Gravity-based separators (weeping walls, settling basins, etc.) should not be included. State the type of separator. If you have information on the </t>
    </r>
    <r>
      <rPr>
        <b/>
        <sz val="12"/>
        <color theme="1"/>
        <rFont val="Aptos Narrow"/>
        <family val="2"/>
        <scheme val="minor"/>
      </rPr>
      <t>solid removal rate</t>
    </r>
    <r>
      <rPr>
        <sz val="12"/>
        <color theme="1"/>
        <rFont val="Aptos Narrow"/>
        <family val="2"/>
        <scheme val="minor"/>
      </rPr>
      <t>, include this.
State if separated solids are exported (e.g. sold), composted, field-applied (spread), or recycled as bedding.</t>
    </r>
  </si>
  <si>
    <r>
      <t xml:space="preserve">For </t>
    </r>
    <r>
      <rPr>
        <b/>
        <sz val="12"/>
        <color theme="1"/>
        <rFont val="Aptos Narrow"/>
        <family val="2"/>
        <scheme val="minor"/>
      </rPr>
      <t>anaerobic digestion</t>
    </r>
    <r>
      <rPr>
        <sz val="12"/>
        <color theme="1"/>
        <rFont val="Aptos Narrow"/>
        <family val="2"/>
        <scheme val="minor"/>
      </rPr>
      <t xml:space="preserve">,  state what </t>
    </r>
    <r>
      <rPr>
        <b/>
        <sz val="12"/>
        <color theme="1"/>
        <rFont val="Aptos Narrow"/>
        <family val="2"/>
        <scheme val="minor"/>
      </rPr>
      <t>type</t>
    </r>
    <r>
      <rPr>
        <sz val="12"/>
        <color theme="1"/>
        <rFont val="Aptos Narrow"/>
        <family val="2"/>
        <scheme val="minor"/>
      </rPr>
      <t xml:space="preserve"> of digester (continuous stirred tank reactor, plug flow, covered anaerobic lagoon, etc.), and the </t>
    </r>
    <r>
      <rPr>
        <b/>
        <sz val="12"/>
        <color theme="1"/>
        <rFont val="Aptos Narrow"/>
        <family val="2"/>
        <scheme val="minor"/>
      </rPr>
      <t>approximate age</t>
    </r>
    <r>
      <rPr>
        <sz val="12"/>
        <color theme="1"/>
        <rFont val="Aptos Narrow"/>
        <family val="2"/>
        <scheme val="minor"/>
      </rPr>
      <t xml:space="preserve"> of the digester in years.</t>
    </r>
  </si>
  <si>
    <r>
      <rPr>
        <b/>
        <sz val="12"/>
        <color theme="1"/>
        <rFont val="Aptos Narrow"/>
        <family val="2"/>
        <scheme val="minor"/>
      </rPr>
      <t>Removal</t>
    </r>
    <r>
      <rPr>
        <sz val="12"/>
        <color theme="1"/>
        <rFont val="Aptos Narrow"/>
        <family val="2"/>
        <scheme val="minor"/>
      </rPr>
      <t xml:space="preserve">: For each manure storage, state </t>
    </r>
    <r>
      <rPr>
        <b/>
        <sz val="12"/>
        <color theme="1"/>
        <rFont val="Aptos Narrow"/>
        <family val="2"/>
        <scheme val="minor"/>
      </rPr>
      <t>when</t>
    </r>
    <r>
      <rPr>
        <sz val="12"/>
        <color theme="1"/>
        <rFont val="Aptos Narrow"/>
        <family val="2"/>
        <scheme val="minor"/>
      </rPr>
      <t xml:space="preserve"> manure is removed.
E.g., a liquid storage is pumped down and field applied every 365 days on approximately May 1st.
A liquid storage is pumped down every 6 months, on April 1st and October 1st.
Solid manure stacks are field applied every 3months.
Compost is exported (sold) annually.</t>
    </r>
  </si>
  <si>
    <r>
      <rPr>
        <b/>
        <sz val="12"/>
        <color theme="1"/>
        <rFont val="Aptos Narrow"/>
        <family val="2"/>
        <scheme val="minor"/>
      </rPr>
      <t>Manure grouping guidelines</t>
    </r>
    <r>
      <rPr>
        <sz val="12"/>
        <color theme="1"/>
        <rFont val="Aptos Narrow"/>
        <family val="2"/>
        <scheme val="minor"/>
      </rPr>
      <t xml:space="preserve">
Pens on the farm can be condensed into “groups” and reported on the group sheet, rather than reporting information for each pen individually. Multiple pens can be combined into a single group sheet if all pens meet the following criteria, even if they are different animal types:
  1.  The pens are of the </t>
    </r>
    <r>
      <rPr>
        <b/>
        <sz val="12"/>
        <color theme="1"/>
        <rFont val="Aptos Narrow"/>
        <family val="2"/>
        <scheme val="minor"/>
      </rPr>
      <t>same type</t>
    </r>
    <r>
      <rPr>
        <sz val="12"/>
        <color theme="1"/>
        <rFont val="Aptos Narrow"/>
        <family val="2"/>
        <scheme val="minor"/>
      </rPr>
      <t xml:space="preserve"> (freestall, tiestall, open lot, etc.).
  2  Animals in these pens have the </t>
    </r>
    <r>
      <rPr>
        <b/>
        <sz val="12"/>
        <color theme="1"/>
        <rFont val="Aptos Narrow"/>
        <family val="2"/>
        <scheme val="minor"/>
      </rPr>
      <t xml:space="preserve">same grazing management </t>
    </r>
    <r>
      <rPr>
        <sz val="12"/>
        <color theme="1"/>
        <rFont val="Aptos Narrow"/>
        <family val="2"/>
        <scheme val="minor"/>
      </rPr>
      <t xml:space="preserve">(if applicable), e.g days with grazing access and hours per day on pasture.
  3.  Pens are bedded with the </t>
    </r>
    <r>
      <rPr>
        <b/>
        <sz val="12"/>
        <color theme="1"/>
        <rFont val="Aptos Narrow"/>
        <family val="2"/>
        <scheme val="minor"/>
      </rPr>
      <t>same type of bedding</t>
    </r>
    <r>
      <rPr>
        <sz val="12"/>
        <color theme="1"/>
        <rFont val="Aptos Narrow"/>
        <family val="2"/>
        <scheme val="minor"/>
      </rPr>
      <t xml:space="preserve">.
  4.  </t>
    </r>
    <r>
      <rPr>
        <b/>
        <sz val="12"/>
        <color theme="1"/>
        <rFont val="Aptos Narrow"/>
        <family val="2"/>
        <scheme val="minor"/>
      </rPr>
      <t>Manure</t>
    </r>
    <r>
      <rPr>
        <sz val="12"/>
        <color theme="1"/>
        <rFont val="Aptos Narrow"/>
        <family val="2"/>
        <scheme val="minor"/>
      </rPr>
      <t xml:space="preserve"> from the pens is</t>
    </r>
    <r>
      <rPr>
        <b/>
        <sz val="12"/>
        <color theme="1"/>
        <rFont val="Aptos Narrow"/>
        <family val="2"/>
        <scheme val="minor"/>
      </rPr>
      <t xml:space="preserve"> managed in the same way</t>
    </r>
    <r>
      <rPr>
        <sz val="12"/>
        <color theme="1"/>
        <rFont val="Aptos Narrow"/>
        <family val="2"/>
        <scheme val="minor"/>
      </rPr>
      <t>, e.g., you cannot combine two lactating pens where one pen’s manure is daily spread, and the other goes to liquid storage.
In other words, if the responses in the manure management table are the same for multiple pens, you can combine those pens into a single group sheet (just remember to update animal totals!)</t>
    </r>
  </si>
  <si>
    <r>
      <rPr>
        <b/>
        <sz val="12"/>
        <color theme="1"/>
        <rFont val="Aptos Narrow"/>
        <family val="2"/>
        <scheme val="minor"/>
      </rPr>
      <t>Pen type</t>
    </r>
    <r>
      <rPr>
        <sz val="12"/>
        <color theme="1"/>
        <rFont val="Aptos Narrow"/>
        <family val="2"/>
        <scheme val="minor"/>
      </rPr>
      <t>: Select the pen type that animals are housed in. For individual calf housing, select "Freestall".</t>
    </r>
  </si>
  <si>
    <t>This page is blank if not completing the GHG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</si>
</sst>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Aptos Narrow"/>
      <family val="2"/>
      <scheme val="minor"/>
    </font>
    <font>
      <b/>
      <sz val="12"/>
      <color theme="1"/>
      <name val="Aptos Narrow"/>
      <family val="2"/>
      <scheme val="minor"/>
    </font>
    <font>
      <b/>
      <i/>
      <sz val="12"/>
      <color theme="1"/>
      <name val="Aptos Narrow"/>
      <family val="2"/>
      <scheme val="minor"/>
    </font>
    <font>
      <sz val="12"/>
      <color theme="1"/>
      <name val="Aptos Narrow"/>
      <family val="2"/>
      <scheme val="minor"/>
    </font>
    <font>
      <i/>
      <sz val="12"/>
      <color theme="1"/>
      <name val="Aptos Narrow"/>
      <family val="2"/>
      <scheme val="minor"/>
    </font>
    <font>
      <sz val="12"/>
      <name val="Aptos Narrow"/>
      <family val="2"/>
      <scheme val="minor"/>
    </font>
    <font>
      <b/>
      <sz val="12"/>
      <color theme="5" tint="-0.249977111117893"/>
      <name val="Aptos Narrow"/>
      <family val="2"/>
      <scheme val="minor"/>
    </font>
    <font>
      <b/>
      <sz val="16"/>
      <color theme="1"/>
      <name val="Aptos Narrow"/>
      <family val="2"/>
      <scheme val="minor"/>
    </font>
    <font>
      <b/>
      <i/>
      <sz val="16"/>
      <color theme="1"/>
      <name val="Aptos Narrow"/>
      <family val="2"/>
      <scheme val="minor"/>
    </font>
    <font>
      <b/>
      <sz val="12"/>
      <color theme="0"/>
      <name val="Aptos Narrow"/>
      <family val="2"/>
      <scheme val="minor"/>
    </font>
    <font>
      <sz val="12"/>
      <color theme="0"/>
      <name val="Aptos Narrow"/>
      <family val="2"/>
      <scheme val="minor"/>
    </font>
    <font>
      <b/>
      <i/>
      <sz val="16"/>
      <color theme="0"/>
      <name val="Aptos Narrow"/>
      <family val="2"/>
      <scheme val="minor"/>
    </font>
    <font>
      <sz val="12"/>
      <name val="Aptos Narrow"/>
      <family val="2"/>
      <scheme val="minor"/>
    </font>
    <font>
      <b/>
      <sz val="16"/>
      <color theme="1"/>
      <name val="Aptos Narrow (Body)"/>
    </font>
    <font>
      <b/>
      <sz val="12"/>
      <name val="Aptos Narrow"/>
      <family val="2"/>
      <scheme val="minor"/>
    </font>
    <font>
      <b/>
      <sz val="16"/>
      <name val="Aptos Narrow"/>
      <family val="2"/>
      <scheme val="minor"/>
    </font>
    <font>
      <sz val="16"/>
      <name val="Aptos Narrow"/>
      <family val="2"/>
      <scheme val="minor"/>
    </font>
    <font>
      <b/>
      <u/>
      <sz val="16"/>
      <name val="Aptos Narrow (Body)"/>
    </font>
    <font>
      <i/>
      <sz val="12"/>
      <name val="Aptos Narrow"/>
      <family val="2"/>
      <scheme val="minor"/>
    </font>
    <font>
      <b/>
      <i/>
      <sz val="12"/>
      <name val="Aptos Narrow"/>
      <family val="2"/>
      <scheme val="minor"/>
    </font>
    <font>
      <b/>
      <sz val="12"/>
      <color theme="1"/>
      <name val="Aptos Narrow"/>
      <family val="2"/>
      <scheme val="minor"/>
    </font>
    <font>
      <sz val="11"/>
      <color rgb="FF000000"/>
      <name val="Aptos Narrow"/>
      <family val="2"/>
    </font>
    <font>
      <vertAlign val="superscript"/>
      <sz val="11"/>
      <color rgb="FF000000"/>
      <name val="Aptos Narrow"/>
      <family val="2"/>
    </font>
    <font>
      <sz val="16"/>
      <color theme="1"/>
      <name val="Aptos Narrow"/>
      <family val="2"/>
      <scheme val="minor"/>
    </font>
    <font>
      <b/>
      <u/>
      <sz val="12"/>
      <name val="Aptos Narrow"/>
      <family val="2"/>
      <scheme val="minor"/>
    </font>
    <font>
      <sz val="12"/>
      <color rgb="FFFF0000"/>
      <name val="Aptos Narrow"/>
      <family val="2"/>
      <scheme val="minor"/>
    </font>
    <font>
      <b/>
      <sz val="12"/>
      <color rgb="FFFF0000"/>
      <name val="Aptos Narrow"/>
      <family val="2"/>
      <scheme val="minor"/>
    </font>
    <font>
      <b/>
      <u/>
      <sz val="12"/>
      <color theme="1"/>
      <name val="Aptos Narrow"/>
      <family val="2"/>
      <scheme val="minor"/>
    </font>
    <font>
      <sz val="16"/>
      <color rgb="FFFF0000"/>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
      <left style="thin">
        <color theme="5" tint="-0.249977111117893"/>
      </left>
      <right/>
      <top/>
      <bottom/>
      <diagonal/>
    </border>
    <border>
      <left/>
      <right style="thin">
        <color theme="5" tint="-0.249977111117893"/>
      </right>
      <top/>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98">
    <xf numFmtId="0" fontId="0" fillId="0" borderId="0" xfId="0"/>
    <xf numFmtId="0" fontId="1" fillId="0" borderId="0" xfId="0" applyFont="1"/>
    <xf numFmtId="14" fontId="0" fillId="0" borderId="0" xfId="0" applyNumberFormat="1"/>
    <xf numFmtId="0" fontId="0" fillId="3" borderId="0" xfId="0" applyFill="1"/>
    <xf numFmtId="0" fontId="0" fillId="3" borderId="1" xfId="0" applyFill="1" applyBorder="1"/>
    <xf numFmtId="0" fontId="0" fillId="3" borderId="12" xfId="0" applyFill="1" applyBorder="1"/>
    <xf numFmtId="0" fontId="1" fillId="3" borderId="0" xfId="0" applyFont="1" applyFill="1"/>
    <xf numFmtId="0" fontId="0" fillId="3" borderId="0" xfId="0" applyFill="1" applyAlignment="1">
      <alignment vertical="top" wrapText="1"/>
    </xf>
    <xf numFmtId="0" fontId="6" fillId="3" borderId="17" xfId="0" applyFont="1" applyFill="1" applyBorder="1" applyAlignment="1">
      <alignment vertical="top" wrapText="1"/>
    </xf>
    <xf numFmtId="0" fontId="6" fillId="3" borderId="18" xfId="0" applyFont="1" applyFill="1" applyBorder="1" applyAlignment="1">
      <alignment horizontal="right" vertical="top"/>
    </xf>
    <xf numFmtId="0" fontId="6" fillId="3" borderId="18" xfId="0" applyFont="1" applyFill="1" applyBorder="1" applyAlignment="1">
      <alignment vertical="top" wrapText="1"/>
    </xf>
    <xf numFmtId="0" fontId="6" fillId="3" borderId="18" xfId="0" applyFont="1" applyFill="1" applyBorder="1" applyAlignment="1">
      <alignment vertical="top"/>
    </xf>
    <xf numFmtId="0" fontId="6" fillId="3" borderId="18" xfId="0" applyFont="1" applyFill="1" applyBorder="1"/>
    <xf numFmtId="0" fontId="6" fillId="3" borderId="19" xfId="0" applyFont="1" applyFill="1" applyBorder="1"/>
    <xf numFmtId="0" fontId="6" fillId="3" borderId="23" xfId="0" applyFont="1" applyFill="1" applyBorder="1" applyAlignment="1">
      <alignment vertical="top" wrapText="1"/>
    </xf>
    <xf numFmtId="0" fontId="6" fillId="3" borderId="24" xfId="0" applyFont="1" applyFill="1" applyBorder="1"/>
    <xf numFmtId="0" fontId="0" fillId="3" borderId="20" xfId="0" applyFill="1" applyBorder="1" applyAlignment="1">
      <alignment vertical="top" wrapText="1"/>
    </xf>
    <xf numFmtId="0" fontId="4" fillId="3" borderId="21" xfId="0" applyFont="1" applyFill="1" applyBorder="1" applyAlignment="1">
      <alignment vertical="top"/>
    </xf>
    <xf numFmtId="0" fontId="0" fillId="3" borderId="21" xfId="0" applyFill="1" applyBorder="1" applyAlignment="1">
      <alignment vertical="top" wrapText="1"/>
    </xf>
    <xf numFmtId="0" fontId="0" fillId="3" borderId="21" xfId="0" applyFill="1" applyBorder="1"/>
    <xf numFmtId="0" fontId="0" fillId="3" borderId="22" xfId="0" applyFill="1" applyBorder="1"/>
    <xf numFmtId="0" fontId="10" fillId="3" borderId="0" xfId="0" applyFont="1" applyFill="1"/>
    <xf numFmtId="0" fontId="2" fillId="3" borderId="0" xfId="0" applyFont="1" applyFill="1" applyAlignment="1">
      <alignment horizontal="center"/>
    </xf>
    <xf numFmtId="0" fontId="4" fillId="3" borderId="0" xfId="0" applyFont="1" applyFill="1"/>
    <xf numFmtId="0" fontId="2" fillId="3" borderId="0" xfId="0" applyFont="1" applyFill="1"/>
    <xf numFmtId="0" fontId="6" fillId="3" borderId="16" xfId="0" applyFont="1" applyFill="1" applyBorder="1"/>
    <xf numFmtId="0" fontId="0" fillId="3" borderId="0" xfId="0" applyFill="1" applyAlignment="1">
      <alignment horizontal="center"/>
    </xf>
    <xf numFmtId="0" fontId="3" fillId="3" borderId="13" xfId="0" applyFont="1" applyFill="1" applyBorder="1" applyAlignment="1">
      <alignment horizontal="left" vertical="top" wrapText="1"/>
    </xf>
    <xf numFmtId="0" fontId="5" fillId="3" borderId="0" xfId="0" applyFont="1" applyFill="1"/>
    <xf numFmtId="0" fontId="0" fillId="3" borderId="0" xfId="0" applyFill="1" applyAlignment="1">
      <alignment horizontal="center" vertical="top"/>
    </xf>
    <xf numFmtId="0" fontId="0" fillId="3" borderId="0" xfId="0" applyFill="1" applyAlignment="1">
      <alignment horizontal="left"/>
    </xf>
    <xf numFmtId="0" fontId="0" fillId="3" borderId="33" xfId="0" applyFill="1" applyBorder="1"/>
    <xf numFmtId="0" fontId="0" fillId="3" borderId="32" xfId="0" applyFill="1" applyBorder="1"/>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9" xfId="0" applyFill="1" applyBorder="1" applyAlignment="1">
      <alignment horizontal="center" vertical="center"/>
    </xf>
    <xf numFmtId="0" fontId="0" fillId="3" borderId="0" xfId="0" applyFill="1" applyAlignment="1">
      <alignment horizontal="left" vertical="center"/>
    </xf>
    <xf numFmtId="0" fontId="0" fillId="3" borderId="38" xfId="0" applyFill="1" applyBorder="1"/>
    <xf numFmtId="0" fontId="0" fillId="3" borderId="39" xfId="0" applyFill="1" applyBorder="1"/>
    <xf numFmtId="0" fontId="2" fillId="3" borderId="39" xfId="0" applyFont="1" applyFill="1" applyBorder="1" applyAlignment="1">
      <alignment horizontal="center"/>
    </xf>
    <xf numFmtId="0" fontId="0" fillId="3" borderId="40" xfId="0" applyFill="1" applyBorder="1"/>
    <xf numFmtId="0" fontId="1" fillId="3" borderId="0" xfId="0" applyFont="1" applyFill="1" applyAlignment="1">
      <alignment horizontal="left" vertical="center"/>
    </xf>
    <xf numFmtId="0" fontId="6" fillId="3" borderId="0" xfId="0" applyFont="1" applyFill="1"/>
    <xf numFmtId="0" fontId="0" fillId="3" borderId="34" xfId="0" applyFill="1" applyBorder="1"/>
    <xf numFmtId="0" fontId="0" fillId="3" borderId="35" xfId="0" applyFill="1" applyBorder="1"/>
    <xf numFmtId="0" fontId="0" fillId="3" borderId="41" xfId="0" applyFill="1" applyBorder="1"/>
    <xf numFmtId="0" fontId="7" fillId="3" borderId="0" xfId="0" applyFont="1" applyFill="1"/>
    <xf numFmtId="0" fontId="1" fillId="3" borderId="0" xfId="0" applyFont="1" applyFill="1" applyAlignment="1">
      <alignment horizontal="left"/>
    </xf>
    <xf numFmtId="0" fontId="4" fillId="2" borderId="0" xfId="0" applyFont="1" applyFill="1"/>
    <xf numFmtId="0" fontId="0" fillId="2" borderId="0" xfId="0" applyFill="1"/>
    <xf numFmtId="0" fontId="8" fillId="3" borderId="0" xfId="0" applyFont="1" applyFill="1" applyAlignment="1">
      <alignment horizontal="center"/>
    </xf>
    <xf numFmtId="0" fontId="8" fillId="3" borderId="0" xfId="0" applyFont="1" applyFill="1"/>
    <xf numFmtId="0" fontId="1" fillId="5" borderId="1" xfId="0" applyFont="1" applyFill="1" applyBorder="1"/>
    <xf numFmtId="0" fontId="0" fillId="5" borderId="1" xfId="0" applyFill="1" applyBorder="1"/>
    <xf numFmtId="0" fontId="1" fillId="4" borderId="1" xfId="0" applyFont="1" applyFill="1" applyBorder="1"/>
    <xf numFmtId="0" fontId="4" fillId="3" borderId="0" xfId="0" applyFont="1" applyFill="1" applyAlignment="1">
      <alignment vertical="center" wrapText="1"/>
    </xf>
    <xf numFmtId="0" fontId="2" fillId="3" borderId="0" xfId="0" applyFont="1" applyFill="1" applyAlignment="1">
      <alignment horizontal="left"/>
    </xf>
    <xf numFmtId="0" fontId="6" fillId="3" borderId="0" xfId="0" applyFont="1" applyFill="1" applyAlignment="1">
      <alignment vertical="top" wrapText="1"/>
    </xf>
    <xf numFmtId="0" fontId="6" fillId="3" borderId="0" xfId="0" applyFont="1" applyFill="1" applyAlignment="1">
      <alignment vertical="top"/>
    </xf>
    <xf numFmtId="0" fontId="0" fillId="3" borderId="0" xfId="0" applyFill="1" applyAlignment="1">
      <alignment horizontal="center" vertical="top" wrapText="1"/>
    </xf>
    <xf numFmtId="0" fontId="10" fillId="3" borderId="35" xfId="0" applyFont="1" applyFill="1" applyBorder="1"/>
    <xf numFmtId="0" fontId="4" fillId="3" borderId="39" xfId="0" applyFont="1" applyFill="1" applyBorder="1"/>
    <xf numFmtId="0" fontId="2" fillId="3" borderId="33" xfId="0" applyFont="1" applyFill="1" applyBorder="1"/>
    <xf numFmtId="0" fontId="1" fillId="3" borderId="33" xfId="0" applyFont="1" applyFill="1" applyBorder="1"/>
    <xf numFmtId="0" fontId="6" fillId="3" borderId="0" xfId="0" applyFont="1" applyFill="1" applyAlignment="1">
      <alignment horizontal="right"/>
    </xf>
    <xf numFmtId="0" fontId="6" fillId="3" borderId="0" xfId="0" applyFont="1" applyFill="1" applyAlignment="1">
      <alignment horizontal="left" vertical="top" wrapText="1"/>
    </xf>
    <xf numFmtId="0" fontId="1" fillId="5" borderId="12" xfId="0" applyFont="1" applyFill="1" applyBorder="1" applyAlignment="1">
      <alignment vertical="top" wrapText="1"/>
    </xf>
    <xf numFmtId="0" fontId="1" fillId="5" borderId="13"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4" xfId="0" applyFont="1" applyFill="1" applyBorder="1" applyAlignment="1">
      <alignment horizontal="center" vertical="top"/>
    </xf>
    <xf numFmtId="0" fontId="1" fillId="5" borderId="14" xfId="0" applyFont="1" applyFill="1" applyBorder="1" applyAlignment="1">
      <alignment horizontal="center" vertical="top"/>
    </xf>
    <xf numFmtId="0" fontId="1" fillId="5" borderId="5" xfId="0" applyFont="1" applyFill="1" applyBorder="1" applyAlignment="1">
      <alignment horizontal="center"/>
    </xf>
    <xf numFmtId="0" fontId="1" fillId="5" borderId="14" xfId="0" applyFont="1" applyFill="1" applyBorder="1" applyAlignment="1">
      <alignment horizontal="center"/>
    </xf>
    <xf numFmtId="0" fontId="1" fillId="5" borderId="14" xfId="0" applyFont="1" applyFill="1" applyBorder="1" applyAlignment="1">
      <alignment horizontal="center" vertical="top" wrapText="1"/>
    </xf>
    <xf numFmtId="0" fontId="1" fillId="5" borderId="5" xfId="0" applyFont="1" applyFill="1" applyBorder="1" applyAlignment="1">
      <alignment horizontal="center" vertical="top"/>
    </xf>
    <xf numFmtId="0" fontId="1" fillId="5" borderId="6" xfId="0" applyFont="1" applyFill="1" applyBorder="1" applyAlignment="1">
      <alignment horizontal="center"/>
    </xf>
    <xf numFmtId="0" fontId="1" fillId="5" borderId="8" xfId="0" applyFont="1" applyFill="1" applyBorder="1" applyAlignment="1">
      <alignment horizontal="center" vertical="top"/>
    </xf>
    <xf numFmtId="0" fontId="1" fillId="5" borderId="3" xfId="0" applyFont="1" applyFill="1" applyBorder="1" applyAlignment="1">
      <alignment horizontal="center" vertical="top"/>
    </xf>
    <xf numFmtId="0" fontId="2" fillId="5" borderId="9" xfId="0" applyFont="1" applyFill="1" applyBorder="1" applyAlignment="1">
      <alignment horizontal="center"/>
    </xf>
    <xf numFmtId="0" fontId="2" fillId="5" borderId="3" xfId="0" applyFont="1" applyFill="1" applyBorder="1" applyAlignment="1">
      <alignment horizontal="center"/>
    </xf>
    <xf numFmtId="0" fontId="1" fillId="5" borderId="9" xfId="0" applyFont="1" applyFill="1" applyBorder="1" applyAlignment="1">
      <alignment horizontal="center" vertical="top"/>
    </xf>
    <xf numFmtId="0" fontId="2" fillId="5" borderId="10" xfId="0" applyFont="1" applyFill="1" applyBorder="1" applyAlignment="1">
      <alignment horizontal="center"/>
    </xf>
    <xf numFmtId="0" fontId="5" fillId="3" borderId="35" xfId="0" applyFont="1" applyFill="1" applyBorder="1"/>
    <xf numFmtId="0" fontId="1" fillId="5" borderId="14" xfId="0" applyFont="1" applyFill="1" applyBorder="1"/>
    <xf numFmtId="0" fontId="2" fillId="5" borderId="3" xfId="0" applyFont="1" applyFill="1" applyBorder="1"/>
    <xf numFmtId="0" fontId="11" fillId="3" borderId="0" xfId="0" applyFont="1" applyFill="1" applyAlignment="1">
      <alignment horizontal="center"/>
    </xf>
    <xf numFmtId="0" fontId="4" fillId="3" borderId="39" xfId="0" applyFont="1" applyFill="1" applyBorder="1" applyAlignment="1">
      <alignment horizontal="left"/>
    </xf>
    <xf numFmtId="0" fontId="25" fillId="3" borderId="0" xfId="0" applyFont="1" applyFill="1"/>
    <xf numFmtId="0" fontId="25" fillId="3" borderId="39" xfId="0" applyFont="1" applyFill="1" applyBorder="1"/>
    <xf numFmtId="0" fontId="25" fillId="3" borderId="35" xfId="0" applyFont="1" applyFill="1" applyBorder="1"/>
    <xf numFmtId="0" fontId="1" fillId="5" borderId="14" xfId="0" applyFont="1" applyFill="1" applyBorder="1" applyAlignment="1">
      <alignment horizontal="center" vertical="center"/>
    </xf>
    <xf numFmtId="0" fontId="1" fillId="5" borderId="14" xfId="0" applyFont="1" applyFill="1" applyBorder="1" applyAlignment="1">
      <alignment vertical="center"/>
    </xf>
    <xf numFmtId="0" fontId="1" fillId="5" borderId="5" xfId="0" applyFont="1" applyFill="1" applyBorder="1" applyAlignment="1">
      <alignment vertical="center"/>
    </xf>
    <xf numFmtId="0" fontId="1" fillId="3" borderId="32" xfId="0" applyFont="1" applyFill="1" applyBorder="1"/>
    <xf numFmtId="0" fontId="19" fillId="3" borderId="0" xfId="0" applyFont="1" applyFill="1"/>
    <xf numFmtId="0" fontId="5" fillId="3" borderId="32" xfId="0" applyFont="1" applyFill="1" applyBorder="1"/>
    <xf numFmtId="0" fontId="5" fillId="3" borderId="33" xfId="0" applyFont="1" applyFill="1" applyBorder="1"/>
    <xf numFmtId="0" fontId="18" fillId="3" borderId="0" xfId="0" applyFont="1" applyFill="1"/>
    <xf numFmtId="0" fontId="12" fillId="3" borderId="0" xfId="0" applyFont="1" applyFill="1"/>
    <xf numFmtId="0" fontId="5" fillId="3" borderId="34" xfId="0" applyFont="1" applyFill="1" applyBorder="1"/>
    <xf numFmtId="0" fontId="5" fillId="3" borderId="41" xfId="0" applyFont="1" applyFill="1" applyBorder="1"/>
    <xf numFmtId="0" fontId="1" fillId="5" borderId="5" xfId="0" applyFont="1" applyFill="1" applyBorder="1" applyAlignment="1">
      <alignment vertical="center" wrapText="1"/>
    </xf>
    <xf numFmtId="0" fontId="1" fillId="5" borderId="3" xfId="0" applyFont="1" applyFill="1" applyBorder="1" applyAlignment="1">
      <alignment vertical="top"/>
    </xf>
    <xf numFmtId="0" fontId="1" fillId="5" borderId="9" xfId="0" applyFont="1" applyFill="1" applyBorder="1" applyAlignment="1">
      <alignment vertical="top"/>
    </xf>
    <xf numFmtId="0" fontId="5" fillId="2" borderId="0" xfId="0" applyFont="1" applyFill="1"/>
    <xf numFmtId="0" fontId="18" fillId="2" borderId="0" xfId="0" applyFont="1" applyFill="1"/>
    <xf numFmtId="0" fontId="5" fillId="2" borderId="33" xfId="0" applyFont="1" applyFill="1" applyBorder="1"/>
    <xf numFmtId="0" fontId="14" fillId="5" borderId="14" xfId="0" applyFont="1" applyFill="1" applyBorder="1"/>
    <xf numFmtId="0" fontId="19" fillId="5" borderId="3" xfId="0" applyFont="1" applyFill="1" applyBorder="1"/>
    <xf numFmtId="0" fontId="6" fillId="3" borderId="17" xfId="0" applyFont="1" applyFill="1" applyBorder="1"/>
    <xf numFmtId="0" fontId="6" fillId="3" borderId="23" xfId="0" applyFont="1" applyFill="1" applyBorder="1"/>
    <xf numFmtId="0" fontId="6" fillId="3" borderId="20" xfId="0" applyFont="1" applyFill="1" applyBorder="1"/>
    <xf numFmtId="0" fontId="6" fillId="3" borderId="21" xfId="0" applyFont="1" applyFill="1" applyBorder="1"/>
    <xf numFmtId="0" fontId="6" fillId="3" borderId="22" xfId="0" applyFont="1" applyFill="1" applyBorder="1"/>
    <xf numFmtId="0" fontId="4" fillId="3" borderId="0" xfId="0" quotePrefix="1" applyFont="1" applyFill="1" applyAlignment="1">
      <alignment vertical="top" wrapText="1"/>
    </xf>
    <xf numFmtId="0" fontId="4" fillId="3" borderId="0" xfId="0" quotePrefix="1" applyFont="1" applyFill="1" applyAlignment="1">
      <alignment horizontal="left" vertical="top" wrapText="1"/>
    </xf>
    <xf numFmtId="0" fontId="1" fillId="5" borderId="4" xfId="0" applyFont="1" applyFill="1" applyBorder="1" applyAlignment="1">
      <alignment horizontal="center"/>
    </xf>
    <xf numFmtId="0" fontId="2" fillId="5" borderId="8" xfId="0" applyFont="1" applyFill="1" applyBorder="1" applyAlignment="1">
      <alignment horizontal="center"/>
    </xf>
    <xf numFmtId="0" fontId="2" fillId="5" borderId="3" xfId="0" applyFont="1" applyFill="1" applyBorder="1" applyAlignment="1">
      <alignment horizontal="center" vertical="center"/>
    </xf>
    <xf numFmtId="0" fontId="0" fillId="3" borderId="2" xfId="0" applyFill="1" applyBorder="1" applyAlignment="1">
      <alignment horizontal="left" vertical="top"/>
    </xf>
    <xf numFmtId="0" fontId="0" fillId="3" borderId="7" xfId="0" applyFill="1" applyBorder="1"/>
    <xf numFmtId="0" fontId="0" fillId="3" borderId="2" xfId="0" applyFill="1" applyBorder="1"/>
    <xf numFmtId="0" fontId="0" fillId="3" borderId="2" xfId="0" applyFill="1" applyBorder="1" applyAlignment="1">
      <alignment horizontal="left"/>
    </xf>
    <xf numFmtId="0" fontId="0" fillId="5" borderId="4" xfId="0" applyFill="1" applyBorder="1"/>
    <xf numFmtId="0" fontId="0" fillId="5" borderId="8" xfId="0" applyFill="1" applyBorder="1"/>
    <xf numFmtId="0" fontId="0" fillId="5" borderId="4" xfId="0" applyFill="1" applyBorder="1" applyAlignment="1">
      <alignment horizontal="left" vertical="center"/>
    </xf>
    <xf numFmtId="0" fontId="0" fillId="5" borderId="0" xfId="0" applyFill="1" applyAlignment="1">
      <alignment horizontal="left" vertical="center"/>
    </xf>
    <xf numFmtId="0" fontId="0" fillId="2" borderId="0" xfId="0" applyFill="1" applyAlignment="1">
      <alignment vertical="top" wrapText="1"/>
    </xf>
    <xf numFmtId="0" fontId="0" fillId="2" borderId="33" xfId="0" applyFill="1" applyBorder="1" applyAlignment="1">
      <alignment vertical="top" wrapText="1"/>
    </xf>
    <xf numFmtId="0" fontId="0" fillId="2" borderId="32" xfId="0" applyFill="1" applyBorder="1" applyAlignment="1">
      <alignment vertical="top" wrapText="1"/>
    </xf>
    <xf numFmtId="0" fontId="0" fillId="2" borderId="39" xfId="0" applyFill="1" applyBorder="1" applyAlignment="1">
      <alignment vertical="top" wrapText="1"/>
    </xf>
    <xf numFmtId="0" fontId="0" fillId="2" borderId="40" xfId="0" applyFill="1" applyBorder="1" applyAlignment="1">
      <alignment vertical="top" wrapText="1"/>
    </xf>
    <xf numFmtId="0" fontId="1" fillId="3" borderId="1" xfId="0" applyFont="1" applyFill="1" applyBorder="1" applyAlignment="1">
      <alignment vertical="top" wrapText="1"/>
    </xf>
    <xf numFmtId="0" fontId="0" fillId="6" borderId="1" xfId="0" applyFill="1" applyBorder="1" applyAlignment="1">
      <alignment vertical="top" wrapText="1"/>
    </xf>
    <xf numFmtId="0" fontId="0" fillId="7" borderId="1" xfId="0" applyFill="1" applyBorder="1" applyAlignment="1">
      <alignment vertical="top" wrapText="1"/>
    </xf>
    <xf numFmtId="0" fontId="0" fillId="4" borderId="13" xfId="0" applyFill="1" applyBorder="1"/>
    <xf numFmtId="0" fontId="0" fillId="5" borderId="12" xfId="0" applyFill="1" applyBorder="1" applyAlignment="1">
      <alignment horizontal="left" vertical="center"/>
    </xf>
    <xf numFmtId="0" fontId="1" fillId="4" borderId="12" xfId="0" applyFont="1" applyFill="1" applyBorder="1"/>
    <xf numFmtId="0" fontId="0" fillId="8" borderId="1" xfId="0" applyFill="1" applyBorder="1" applyAlignment="1">
      <alignment vertical="top" wrapText="1"/>
    </xf>
    <xf numFmtId="0" fontId="0" fillId="3" borderId="11" xfId="0" applyFill="1" applyBorder="1" applyProtection="1">
      <protection locked="0"/>
      <extLst>
        <ext xmlns:xfpb="http://schemas.microsoft.com/office/spreadsheetml/2022/featurepropertybag" uri="{C7286773-470A-42A8-94C5-96B5CB345126}">
          <xfpb:xfComplement i="0"/>
        </ext>
      </extLst>
    </xf>
    <xf numFmtId="0" fontId="1" fillId="3" borderId="11" xfId="0" applyFont="1" applyFill="1" applyBorder="1" applyProtection="1">
      <protection locked="0"/>
      <extLst>
        <ext xmlns:xfpb="http://schemas.microsoft.com/office/spreadsheetml/2022/featurepropertybag" uri="{C7286773-470A-42A8-94C5-96B5CB345126}">
          <xfpb:xfComplement i="0"/>
        </ext>
      </extLst>
    </xf>
    <xf numFmtId="0" fontId="0" fillId="3" borderId="1" xfId="0" applyFill="1" applyBorder="1" applyProtection="1">
      <protection locked="0"/>
    </xf>
    <xf numFmtId="0" fontId="0" fillId="3" borderId="1" xfId="0" applyFill="1" applyBorder="1" applyProtection="1">
      <protection locked="0"/>
      <extLst>
        <ext xmlns:xfpb="http://schemas.microsoft.com/office/spreadsheetml/2022/featurepropertybag" uri="{C7286773-470A-42A8-94C5-96B5CB345126}">
          <xfpb:xfComplement i="0"/>
        </ext>
      </extLst>
    </xf>
    <xf numFmtId="0" fontId="0" fillId="3" borderId="1" xfId="0" applyFill="1" applyBorder="1" applyAlignment="1" applyProtection="1">
      <alignment horizontal="left" vertical="top"/>
      <protection locked="0"/>
    </xf>
    <xf numFmtId="0" fontId="0" fillId="5" borderId="1" xfId="0" applyFill="1" applyBorder="1" applyAlignment="1">
      <alignment horizontal="left" vertical="center"/>
    </xf>
    <xf numFmtId="0" fontId="0" fillId="3" borderId="3" xfId="0" applyFill="1" applyBorder="1" applyProtection="1">
      <protection locked="0"/>
    </xf>
    <xf numFmtId="0" fontId="0" fillId="3" borderId="12" xfId="0" applyFill="1" applyBorder="1" applyProtection="1">
      <protection locked="0"/>
    </xf>
    <xf numFmtId="0" fontId="1" fillId="3" borderId="1" xfId="0" applyFont="1" applyFill="1" applyBorder="1" applyProtection="1">
      <protection locked="0"/>
    </xf>
    <xf numFmtId="0" fontId="1" fillId="3" borderId="11" xfId="0" applyFont="1" applyFill="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1" fillId="4" borderId="4" xfId="0" applyFont="1" applyFill="1" applyBorder="1"/>
    <xf numFmtId="0" fontId="2" fillId="4" borderId="8" xfId="0" applyFont="1" applyFill="1" applyBorder="1"/>
    <xf numFmtId="0" fontId="1" fillId="3" borderId="1" xfId="0" applyFont="1" applyFill="1" applyBorder="1" applyAlignment="1" applyProtection="1">
      <alignment horizontal="center"/>
      <protection locked="0"/>
      <extLst>
        <ext xmlns:xfpb="http://schemas.microsoft.com/office/spreadsheetml/2022/featurepropertybag" uri="{C7286773-470A-42A8-94C5-96B5CB345126}">
          <xfpb:xfComplement i="0"/>
        </ext>
      </extLst>
    </xf>
    <xf numFmtId="0" fontId="0" fillId="3" borderId="3" xfId="0" applyFill="1" applyBorder="1" applyProtection="1">
      <protection locked="0"/>
      <extLst>
        <ext xmlns:xfpb="http://schemas.microsoft.com/office/spreadsheetml/2022/featurepropertybag" uri="{C7286773-470A-42A8-94C5-96B5CB345126}">
          <xfpb:xfComplement i="0"/>
        </ext>
      </extLst>
    </xf>
    <xf numFmtId="0" fontId="0" fillId="3" borderId="14" xfId="0" applyFill="1" applyBorder="1" applyProtection="1">
      <protection locked="0"/>
    </xf>
    <xf numFmtId="0" fontId="3" fillId="3" borderId="12" xfId="0" applyFont="1" applyFill="1" applyBorder="1" applyAlignment="1" applyProtection="1">
      <alignment vertical="top" wrapText="1"/>
      <protection locked="0"/>
    </xf>
    <xf numFmtId="0" fontId="3" fillId="3" borderId="13"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0" fillId="5" borderId="46" xfId="0" applyFill="1" applyBorder="1"/>
    <xf numFmtId="0" fontId="0" fillId="3" borderId="47" xfId="0" applyFill="1" applyBorder="1" applyProtection="1">
      <protection locked="0"/>
    </xf>
    <xf numFmtId="0" fontId="0" fillId="3" borderId="31" xfId="0" applyFill="1" applyBorder="1" applyProtection="1">
      <protection locked="0"/>
    </xf>
    <xf numFmtId="0" fontId="0" fillId="5" borderId="36" xfId="0" applyFill="1" applyBorder="1"/>
    <xf numFmtId="0" fontId="0" fillId="3" borderId="37" xfId="0" applyFill="1" applyBorder="1" applyProtection="1">
      <protection locked="0"/>
    </xf>
    <xf numFmtId="0" fontId="0" fillId="3" borderId="12" xfId="0" applyFill="1" applyBorder="1" applyAlignment="1" applyProtection="1">
      <alignment horizontal="left" vertical="top"/>
      <protection locked="0"/>
    </xf>
    <xf numFmtId="0" fontId="2" fillId="5" borderId="15" xfId="0" applyFont="1" applyFill="1" applyBorder="1" applyAlignment="1">
      <alignment vertical="center"/>
    </xf>
    <xf numFmtId="0" fontId="2" fillId="5" borderId="0" xfId="0" applyFont="1" applyFill="1" applyAlignment="1">
      <alignment vertical="center"/>
    </xf>
    <xf numFmtId="0" fontId="26" fillId="3" borderId="0" xfId="0" applyFont="1" applyFill="1" applyAlignment="1">
      <alignment vertical="top" wrapText="1"/>
    </xf>
    <xf numFmtId="0" fontId="14" fillId="2" borderId="49" xfId="0" applyFont="1" applyFill="1" applyBorder="1" applyAlignment="1">
      <alignment vertical="top" wrapText="1"/>
    </xf>
    <xf numFmtId="0" fontId="1" fillId="2" borderId="42" xfId="0" applyFont="1" applyFill="1" applyBorder="1"/>
    <xf numFmtId="0" fontId="1" fillId="2" borderId="43" xfId="0" applyFont="1" applyFill="1" applyBorder="1"/>
    <xf numFmtId="0" fontId="1" fillId="2" borderId="44" xfId="0" applyFont="1" applyFill="1" applyBorder="1"/>
    <xf numFmtId="0" fontId="10" fillId="3" borderId="1" xfId="0" applyFont="1" applyFill="1" applyBorder="1" applyProtection="1">
      <protection locked="0"/>
    </xf>
    <xf numFmtId="0" fontId="12" fillId="3" borderId="1" xfId="0" applyFont="1" applyFill="1" applyBorder="1" applyProtection="1">
      <protection locked="0"/>
    </xf>
    <xf numFmtId="0" fontId="0" fillId="3" borderId="0" xfId="0" applyFill="1" applyAlignment="1" applyProtection="1">
      <alignment horizontal="left"/>
      <protection locked="0"/>
      <extLst>
        <ext xmlns:xfpb="http://schemas.microsoft.com/office/spreadsheetml/2022/featurepropertybag" uri="{C7286773-470A-42A8-94C5-96B5CB345126}">
          <xfpb:xfComplement i="0"/>
        </ext>
      </extLst>
    </xf>
    <xf numFmtId="0" fontId="10" fillId="3" borderId="0" xfId="0" applyFont="1" applyFill="1" applyProtection="1">
      <protection locked="0"/>
    </xf>
    <xf numFmtId="0" fontId="1" fillId="2" borderId="38" xfId="0" applyFont="1" applyFill="1" applyBorder="1"/>
    <xf numFmtId="0" fontId="9" fillId="3" borderId="1" xfId="0" applyFont="1" applyFill="1" applyBorder="1" applyAlignment="1" applyProtection="1">
      <alignment horizontal="left" vertical="top" wrapText="1"/>
      <protection locked="0"/>
    </xf>
    <xf numFmtId="0" fontId="0" fillId="2" borderId="43" xfId="0" applyFill="1" applyBorder="1"/>
    <xf numFmtId="0" fontId="0" fillId="2" borderId="44" xfId="0" applyFill="1" applyBorder="1"/>
    <xf numFmtId="0" fontId="5" fillId="3" borderId="1" xfId="0" applyFont="1" applyFill="1" applyBorder="1" applyProtection="1">
      <protection locked="0"/>
    </xf>
    <xf numFmtId="0" fontId="0" fillId="2" borderId="39" xfId="0" applyFill="1" applyBorder="1"/>
    <xf numFmtId="0" fontId="0" fillId="2" borderId="40" xfId="0" applyFill="1" applyBorder="1"/>
    <xf numFmtId="0" fontId="0" fillId="3" borderId="8" xfId="0" applyFill="1" applyBorder="1" applyProtection="1">
      <protection locked="0"/>
    </xf>
    <xf numFmtId="0" fontId="4" fillId="3" borderId="0" xfId="0" applyFont="1" applyFill="1" applyAlignment="1">
      <alignment horizontal="left" wrapText="1"/>
    </xf>
    <xf numFmtId="0" fontId="0" fillId="3" borderId="1" xfId="0" applyFill="1" applyBorder="1" applyAlignment="1" applyProtection="1">
      <alignment horizontal="left"/>
      <protection locked="0"/>
      <extLst>
        <ext xmlns:xfpb="http://schemas.microsoft.com/office/spreadsheetml/2022/featurepropertybag" uri="{C7286773-470A-42A8-94C5-96B5CB345126}">
          <xfpb:xfComplement i="0"/>
        </ext>
      </extLst>
    </xf>
    <xf numFmtId="0" fontId="0" fillId="3" borderId="14" xfId="0" applyFill="1" applyBorder="1" applyAlignment="1" applyProtection="1">
      <alignment horizontal="left"/>
      <protection locked="0"/>
      <extLst>
        <ext xmlns:xfpb="http://schemas.microsoft.com/office/spreadsheetml/2022/featurepropertybag" uri="{C7286773-470A-42A8-94C5-96B5CB345126}">
          <xfpb:xfComplement i="0"/>
        </ext>
      </extLst>
    </xf>
    <xf numFmtId="0" fontId="0" fillId="3" borderId="3" xfId="0" applyFill="1" applyBorder="1" applyAlignment="1" applyProtection="1">
      <alignment horizontal="left"/>
      <protection locked="0"/>
    </xf>
    <xf numFmtId="0" fontId="0" fillId="3" borderId="1" xfId="0" applyFill="1" applyBorder="1" applyAlignment="1" applyProtection="1">
      <alignment horizontal="left" vertical="top" wrapText="1"/>
      <protection locked="0"/>
      <extLst>
        <ext xmlns:xfpb="http://schemas.microsoft.com/office/spreadsheetml/2022/featurepropertybag" uri="{C7286773-470A-42A8-94C5-96B5CB345126}">
          <xfpb:xfComplement i="0"/>
        </ext>
      </extLst>
    </xf>
    <xf numFmtId="0" fontId="0" fillId="3" borderId="11"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0" fillId="3" borderId="9"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0" fillId="3" borderId="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3" borderId="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3" borderId="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3" borderId="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5" borderId="8" xfId="0" applyFill="1" applyBorder="1" applyAlignment="1">
      <alignment horizontal="left" vertical="center"/>
    </xf>
    <xf numFmtId="0" fontId="0" fillId="3" borderId="0" xfId="0" applyFill="1" applyProtection="1">
      <protection locked="0"/>
    </xf>
    <xf numFmtId="0" fontId="1" fillId="2" borderId="34" xfId="0" applyFont="1" applyFill="1" applyBorder="1"/>
    <xf numFmtId="0" fontId="1" fillId="2" borderId="35" xfId="0" applyFont="1" applyFill="1" applyBorder="1"/>
    <xf numFmtId="0" fontId="1" fillId="2" borderId="41" xfId="0" applyFont="1" applyFill="1" applyBorder="1"/>
    <xf numFmtId="0" fontId="4" fillId="2" borderId="0" xfId="0" applyFont="1" applyFill="1" applyAlignment="1">
      <alignment horizontal="left" vertical="center" wrapText="1"/>
    </xf>
    <xf numFmtId="0" fontId="1" fillId="4" borderId="1" xfId="0" applyFont="1" applyFill="1" applyBorder="1" applyAlignment="1">
      <alignment horizontal="left"/>
    </xf>
    <xf numFmtId="0" fontId="8" fillId="4" borderId="34" xfId="0" applyFont="1" applyFill="1" applyBorder="1" applyAlignment="1">
      <alignment horizontal="center"/>
    </xf>
    <xf numFmtId="0" fontId="8" fillId="4" borderId="35" xfId="0" applyFont="1" applyFill="1" applyBorder="1" applyAlignment="1">
      <alignment horizontal="center"/>
    </xf>
    <xf numFmtId="0" fontId="8" fillId="4" borderId="41" xfId="0" applyFont="1" applyFill="1" applyBorder="1" applyAlignment="1">
      <alignment horizontal="center"/>
    </xf>
    <xf numFmtId="0" fontId="7" fillId="4" borderId="32" xfId="0" applyFont="1" applyFill="1" applyBorder="1" applyAlignment="1">
      <alignment horizontal="center"/>
    </xf>
    <xf numFmtId="0" fontId="7" fillId="4" borderId="0" xfId="0" applyFont="1" applyFill="1" applyAlignment="1">
      <alignment horizontal="center"/>
    </xf>
    <xf numFmtId="0" fontId="7" fillId="4" borderId="33" xfId="0" applyFont="1" applyFill="1" applyBorder="1" applyAlignment="1">
      <alignment horizontal="center"/>
    </xf>
    <xf numFmtId="0" fontId="7" fillId="4" borderId="38" xfId="0" applyFont="1" applyFill="1" applyBorder="1" applyAlignment="1">
      <alignment horizontal="center"/>
    </xf>
    <xf numFmtId="0" fontId="7" fillId="4" borderId="39" xfId="0" applyFont="1" applyFill="1" applyBorder="1" applyAlignment="1">
      <alignment horizontal="center"/>
    </xf>
    <xf numFmtId="0" fontId="7" fillId="4" borderId="40" xfId="0" applyFont="1" applyFill="1" applyBorder="1" applyAlignment="1">
      <alignment horizontal="center"/>
    </xf>
    <xf numFmtId="0" fontId="0" fillId="3" borderId="1" xfId="0" applyFill="1" applyBorder="1" applyAlignment="1" applyProtection="1">
      <alignment horizontal="left" vertical="top" wrapText="1"/>
      <protection locked="0"/>
    </xf>
    <xf numFmtId="0" fontId="1" fillId="4" borderId="3" xfId="0" applyFont="1" applyFill="1" applyBorder="1" applyAlignment="1">
      <alignment horizontal="left"/>
    </xf>
    <xf numFmtId="0" fontId="0" fillId="3" borderId="1" xfId="0" applyFill="1" applyBorder="1" applyAlignment="1" applyProtection="1">
      <alignment horizontal="left"/>
      <protection locked="0"/>
    </xf>
    <xf numFmtId="0" fontId="0" fillId="5" borderId="1" xfId="0" applyFill="1" applyBorder="1" applyAlignment="1">
      <alignment horizontal="left"/>
    </xf>
    <xf numFmtId="0" fontId="0" fillId="3" borderId="1" xfId="0" applyFill="1" applyBorder="1" applyAlignment="1" applyProtection="1">
      <alignment horizontal="left" vertical="center"/>
      <protection locked="0"/>
    </xf>
    <xf numFmtId="0" fontId="0" fillId="5" borderId="1" xfId="0" applyFill="1" applyBorder="1"/>
    <xf numFmtId="0" fontId="3" fillId="5" borderId="1" xfId="0" applyFont="1" applyFill="1" applyBorder="1" applyAlignment="1">
      <alignment horizontal="left"/>
    </xf>
    <xf numFmtId="0" fontId="0" fillId="3" borderId="1" xfId="0" applyFill="1" applyBorder="1" applyProtection="1">
      <protection locked="0"/>
    </xf>
    <xf numFmtId="0" fontId="7" fillId="4" borderId="12" xfId="0" applyFont="1" applyFill="1" applyBorder="1" applyAlignment="1">
      <alignment horizontal="center"/>
    </xf>
    <xf numFmtId="0" fontId="7" fillId="4" borderId="13" xfId="0" applyFont="1" applyFill="1" applyBorder="1" applyAlignment="1">
      <alignment horizontal="center"/>
    </xf>
    <xf numFmtId="0" fontId="7" fillId="4" borderId="11" xfId="0" applyFont="1" applyFill="1" applyBorder="1" applyAlignment="1">
      <alignment horizontal="center"/>
    </xf>
    <xf numFmtId="0" fontId="1" fillId="4" borderId="3" xfId="0" applyFont="1" applyFill="1" applyBorder="1" applyAlignment="1">
      <alignment horizontal="left" vertical="center"/>
    </xf>
    <xf numFmtId="0" fontId="0" fillId="3" borderId="25"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4" fillId="2" borderId="1" xfId="0" applyFont="1" applyFill="1" applyBorder="1" applyAlignment="1">
      <alignment horizontal="left"/>
    </xf>
    <xf numFmtId="0" fontId="19" fillId="3" borderId="4" xfId="0" applyFont="1" applyFill="1" applyBorder="1" applyAlignment="1">
      <alignment horizontal="center"/>
    </xf>
    <xf numFmtId="0" fontId="19" fillId="3" borderId="5" xfId="0" applyFont="1" applyFill="1" applyBorder="1" applyAlignment="1">
      <alignment horizontal="center"/>
    </xf>
    <xf numFmtId="0" fontId="10" fillId="3" borderId="0" xfId="0" applyFont="1" applyFill="1" applyAlignment="1" applyProtection="1">
      <alignment horizontal="left"/>
      <protection locked="0"/>
    </xf>
    <xf numFmtId="0" fontId="1" fillId="4" borderId="3" xfId="0" applyFont="1" applyFill="1" applyBorder="1" applyAlignment="1">
      <alignment horizontal="left" vertical="top"/>
    </xf>
    <xf numFmtId="0" fontId="1" fillId="4" borderId="1" xfId="0" applyFont="1" applyFill="1" applyBorder="1" applyAlignment="1">
      <alignment horizontal="left" vertical="top"/>
    </xf>
    <xf numFmtId="0" fontId="1" fillId="4" borderId="1" xfId="0" applyFont="1" applyFill="1" applyBorder="1" applyAlignment="1">
      <alignment horizontal="center" vertical="top" wrapText="1"/>
    </xf>
    <xf numFmtId="0" fontId="1" fillId="4" borderId="12" xfId="0" applyFont="1" applyFill="1" applyBorder="1" applyAlignment="1">
      <alignment horizontal="left" vertical="top"/>
    </xf>
    <xf numFmtId="0" fontId="1" fillId="4" borderId="12" xfId="0" applyFont="1" applyFill="1" applyBorder="1" applyAlignment="1">
      <alignment horizontal="left"/>
    </xf>
    <xf numFmtId="0" fontId="1" fillId="4" borderId="13" xfId="0" applyFont="1" applyFill="1" applyBorder="1" applyAlignment="1">
      <alignment horizontal="left"/>
    </xf>
    <xf numFmtId="0" fontId="1" fillId="4" borderId="1" xfId="0" applyFont="1" applyFill="1" applyBorder="1" applyAlignment="1">
      <alignment horizontal="left" vertical="top" wrapText="1"/>
    </xf>
    <xf numFmtId="0" fontId="0" fillId="3" borderId="12"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1" fillId="5" borderId="1" xfId="0" applyFont="1" applyFill="1" applyBorder="1" applyAlignment="1">
      <alignment horizontal="left" vertical="top" wrapText="1"/>
    </xf>
    <xf numFmtId="0" fontId="1" fillId="5" borderId="1" xfId="0" applyFont="1" applyFill="1" applyBorder="1" applyAlignment="1">
      <alignment horizontal="left" vertical="top"/>
    </xf>
    <xf numFmtId="0" fontId="7" fillId="4" borderId="1" xfId="0" applyFont="1" applyFill="1" applyBorder="1" applyAlignment="1">
      <alignment horizontal="center"/>
    </xf>
    <xf numFmtId="0" fontId="7" fillId="4" borderId="14" xfId="0" applyFont="1" applyFill="1" applyBorder="1" applyAlignment="1">
      <alignment horizontal="center"/>
    </xf>
    <xf numFmtId="0" fontId="9" fillId="3" borderId="0" xfId="0" applyFont="1" applyFill="1" applyAlignment="1">
      <alignment horizontal="left" vertical="top" wrapText="1"/>
    </xf>
    <xf numFmtId="0" fontId="1" fillId="2" borderId="42" xfId="0" applyFont="1" applyFill="1" applyBorder="1" applyAlignment="1">
      <alignment horizontal="left"/>
    </xf>
    <xf numFmtId="0" fontId="1" fillId="2" borderId="43" xfId="0" applyFont="1" applyFill="1" applyBorder="1" applyAlignment="1">
      <alignment horizontal="left"/>
    </xf>
    <xf numFmtId="0" fontId="1" fillId="2" borderId="44" xfId="0" applyFont="1" applyFill="1" applyBorder="1" applyAlignment="1">
      <alignment horizontal="left"/>
    </xf>
    <xf numFmtId="0" fontId="0" fillId="3" borderId="38" xfId="0" applyFill="1" applyBorder="1" applyAlignment="1" applyProtection="1">
      <alignment horizontal="left" vertical="top" wrapText="1"/>
      <protection locked="0"/>
    </xf>
    <xf numFmtId="0" fontId="0" fillId="3" borderId="39" xfId="0" applyFill="1" applyBorder="1" applyAlignment="1" applyProtection="1">
      <alignment horizontal="left" vertical="top" wrapText="1"/>
      <protection locked="0"/>
    </xf>
    <xf numFmtId="0" fontId="0" fillId="3" borderId="40" xfId="0"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41" xfId="0" applyFill="1" applyBorder="1" applyAlignment="1" applyProtection="1">
      <alignment horizontal="left" vertical="top" wrapText="1"/>
      <protection locked="0"/>
    </xf>
    <xf numFmtId="0" fontId="0" fillId="2" borderId="2" xfId="0" applyFill="1" applyBorder="1" applyAlignment="1">
      <alignment horizontal="left" wrapText="1"/>
    </xf>
    <xf numFmtId="0" fontId="0" fillId="2" borderId="0" xfId="0" applyFill="1" applyAlignment="1">
      <alignment horizontal="left" wrapText="1"/>
    </xf>
    <xf numFmtId="0" fontId="0" fillId="2" borderId="2" xfId="0" applyFill="1" applyBorder="1" applyAlignment="1">
      <alignment horizontal="left"/>
    </xf>
    <xf numFmtId="0" fontId="0" fillId="2" borderId="0" xfId="0" applyFill="1" applyAlignment="1">
      <alignment horizontal="left"/>
    </xf>
    <xf numFmtId="0" fontId="6" fillId="3" borderId="0" xfId="0" applyFont="1" applyFill="1" applyAlignment="1">
      <alignment horizontal="left" wrapText="1"/>
    </xf>
    <xf numFmtId="0" fontId="1" fillId="5" borderId="14" xfId="0" applyFont="1" applyFill="1" applyBorder="1" applyAlignment="1">
      <alignment horizontal="center" vertical="top"/>
    </xf>
    <xf numFmtId="0" fontId="1" fillId="5" borderId="3" xfId="0" applyFont="1" applyFill="1" applyBorder="1" applyAlignment="1">
      <alignment horizontal="center" vertical="top"/>
    </xf>
    <xf numFmtId="0" fontId="1" fillId="5" borderId="12" xfId="0" applyFont="1" applyFill="1" applyBorder="1" applyAlignment="1">
      <alignment horizontal="left" vertical="top" wrapText="1"/>
    </xf>
    <xf numFmtId="0" fontId="1" fillId="5" borderId="1" xfId="0" applyFont="1" applyFill="1" applyBorder="1" applyAlignment="1">
      <alignment horizontal="left" wrapText="1"/>
    </xf>
    <xf numFmtId="0" fontId="0" fillId="3" borderId="12"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1" fillId="5" borderId="14"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xf>
    <xf numFmtId="0" fontId="1" fillId="5" borderId="6" xfId="0" applyFont="1" applyFill="1" applyBorder="1" applyAlignment="1">
      <alignment horizontal="center" vertical="top"/>
    </xf>
    <xf numFmtId="0" fontId="1" fillId="5" borderId="8" xfId="0" applyFont="1" applyFill="1" applyBorder="1" applyAlignment="1">
      <alignment horizontal="center" vertical="top"/>
    </xf>
    <xf numFmtId="0" fontId="1" fillId="5" borderId="10" xfId="0" applyFont="1" applyFill="1" applyBorder="1" applyAlignment="1">
      <alignment horizontal="center" vertical="top"/>
    </xf>
    <xf numFmtId="0" fontId="1" fillId="5" borderId="14" xfId="0" applyFont="1" applyFill="1" applyBorder="1" applyAlignment="1">
      <alignment horizontal="center" wrapText="1"/>
    </xf>
    <xf numFmtId="0" fontId="1" fillId="5" borderId="3" xfId="0" applyFont="1" applyFill="1" applyBorder="1" applyAlignment="1">
      <alignment horizontal="center" wrapText="1"/>
    </xf>
    <xf numFmtId="0" fontId="6" fillId="3" borderId="5" xfId="0" quotePrefix="1"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0" xfId="0" applyFont="1" applyFill="1" applyAlignment="1">
      <alignment horizontal="left" vertical="top" wrapText="1"/>
    </xf>
    <xf numFmtId="0" fontId="1" fillId="5" borderId="5" xfId="0" applyFont="1" applyFill="1" applyBorder="1" applyAlignment="1">
      <alignment horizontal="center" vertical="top"/>
    </xf>
    <xf numFmtId="0" fontId="1" fillId="5" borderId="9" xfId="0" applyFont="1" applyFill="1" applyBorder="1" applyAlignment="1">
      <alignment horizontal="center" vertical="top"/>
    </xf>
    <xf numFmtId="0" fontId="1" fillId="5" borderId="15"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2" xfId="0" applyFont="1" applyFill="1" applyBorder="1" applyAlignment="1">
      <alignment horizontal="left" vertical="top"/>
    </xf>
    <xf numFmtId="0" fontId="1" fillId="5" borderId="6" xfId="0" applyFont="1" applyFill="1" applyBorder="1" applyAlignment="1">
      <alignment horizontal="left" vertical="top"/>
    </xf>
    <xf numFmtId="0" fontId="1" fillId="5" borderId="8" xfId="0" applyFont="1" applyFill="1" applyBorder="1" applyAlignment="1">
      <alignment horizontal="left" vertical="top"/>
    </xf>
    <xf numFmtId="0" fontId="1" fillId="5" borderId="10" xfId="0" applyFont="1" applyFill="1" applyBorder="1" applyAlignment="1">
      <alignment horizontal="left" vertical="top"/>
    </xf>
    <xf numFmtId="0" fontId="13" fillId="4" borderId="1" xfId="0" applyFont="1" applyFill="1" applyBorder="1" applyAlignment="1">
      <alignment horizontal="left"/>
    </xf>
    <xf numFmtId="0" fontId="1" fillId="5" borderId="4"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8" xfId="0" applyFont="1" applyFill="1" applyBorder="1" applyAlignment="1">
      <alignment horizontal="center" vertical="top" wrapText="1"/>
    </xf>
    <xf numFmtId="0" fontId="1" fillId="5" borderId="10" xfId="0" applyFont="1" applyFill="1" applyBorder="1" applyAlignment="1">
      <alignment horizontal="center" vertical="top" wrapText="1"/>
    </xf>
    <xf numFmtId="0" fontId="1" fillId="5" borderId="5" xfId="0" applyFont="1" applyFill="1" applyBorder="1" applyAlignment="1">
      <alignment horizontal="center" vertical="top" wrapText="1"/>
    </xf>
    <xf numFmtId="0" fontId="1" fillId="5" borderId="14" xfId="0" applyFont="1" applyFill="1" applyBorder="1" applyAlignment="1">
      <alignment horizontal="left" vertical="top" wrapText="1"/>
    </xf>
    <xf numFmtId="0" fontId="1" fillId="5" borderId="4" xfId="0" applyFont="1" applyFill="1" applyBorder="1" applyAlignment="1">
      <alignment horizontal="left" vertical="top"/>
    </xf>
    <xf numFmtId="0" fontId="1" fillId="5" borderId="7" xfId="0" applyFont="1" applyFill="1" applyBorder="1" applyAlignment="1">
      <alignment horizontal="left" vertical="top"/>
    </xf>
    <xf numFmtId="0" fontId="1" fillId="5" borderId="12" xfId="0" applyFont="1" applyFill="1" applyBorder="1" applyAlignment="1">
      <alignment horizontal="center"/>
    </xf>
    <xf numFmtId="0" fontId="1" fillId="5" borderId="13" xfId="0" applyFont="1" applyFill="1" applyBorder="1" applyAlignment="1">
      <alignment horizontal="center"/>
    </xf>
    <xf numFmtId="0" fontId="1" fillId="5" borderId="11" xfId="0" applyFont="1" applyFill="1" applyBorder="1" applyAlignment="1">
      <alignment horizontal="center"/>
    </xf>
    <xf numFmtId="0" fontId="26" fillId="3" borderId="0" xfId="0" applyFont="1" applyFill="1" applyAlignment="1">
      <alignment horizontal="left" vertical="top" wrapText="1"/>
    </xf>
    <xf numFmtId="0" fontId="0" fillId="3" borderId="49"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0" fontId="0" fillId="3" borderId="45" xfId="0" applyFill="1" applyBorder="1" applyAlignment="1" applyProtection="1">
      <alignment horizontal="left" vertical="top"/>
      <protection locked="0"/>
    </xf>
    <xf numFmtId="0" fontId="0" fillId="3" borderId="30" xfId="0" applyFill="1" applyBorder="1" applyAlignment="1" applyProtection="1">
      <alignment horizontal="left" vertical="top"/>
      <protection locked="0"/>
    </xf>
    <xf numFmtId="0" fontId="0" fillId="3" borderId="48" xfId="0" applyFill="1" applyBorder="1" applyAlignment="1" applyProtection="1">
      <alignment horizontal="left" vertical="top"/>
      <protection locked="0"/>
    </xf>
    <xf numFmtId="0" fontId="0" fillId="3" borderId="46" xfId="0"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3" borderId="36" xfId="0" applyFill="1" applyBorder="1" applyAlignment="1" applyProtection="1">
      <alignment horizontal="left" vertical="top"/>
      <protection locked="0"/>
    </xf>
    <xf numFmtId="0" fontId="26" fillId="3" borderId="0" xfId="0" applyFont="1" applyFill="1" applyAlignment="1">
      <alignment horizontal="left" wrapText="1"/>
    </xf>
    <xf numFmtId="0" fontId="1" fillId="2" borderId="39" xfId="0" applyFont="1" applyFill="1" applyBorder="1" applyAlignment="1">
      <alignment horizontal="left" wrapText="1"/>
    </xf>
    <xf numFmtId="0" fontId="1" fillId="2" borderId="0" xfId="0" applyFont="1" applyFill="1" applyAlignment="1">
      <alignment horizontal="left" wrapText="1"/>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26" fillId="3" borderId="5" xfId="0" applyFont="1" applyFill="1" applyBorder="1" applyAlignment="1">
      <alignment horizontal="left" vertical="top" wrapText="1"/>
    </xf>
    <xf numFmtId="0" fontId="26" fillId="3" borderId="32" xfId="0" applyFont="1" applyFill="1" applyBorder="1" applyAlignment="1">
      <alignment horizontal="left" wrapText="1"/>
    </xf>
    <xf numFmtId="0" fontId="4" fillId="3" borderId="0" xfId="0" applyFont="1" applyFill="1" applyAlignment="1">
      <alignment horizontal="left"/>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4" borderId="1" xfId="0" applyFont="1" applyFill="1" applyBorder="1" applyAlignment="1">
      <alignment horizontal="left" vertical="center"/>
    </xf>
    <xf numFmtId="0" fontId="1" fillId="5" borderId="4" xfId="0" applyFont="1" applyFill="1" applyBorder="1" applyAlignment="1">
      <alignment horizontal="left" vertical="center"/>
    </xf>
    <xf numFmtId="0" fontId="1" fillId="5" borderId="2" xfId="0" applyFont="1" applyFill="1" applyBorder="1" applyAlignment="1">
      <alignment horizontal="left" vertical="center"/>
    </xf>
    <xf numFmtId="0" fontId="1" fillId="5" borderId="5" xfId="0" applyFont="1" applyFill="1" applyBorder="1" applyAlignment="1">
      <alignment horizontal="left" vertical="center"/>
    </xf>
    <xf numFmtId="0" fontId="1" fillId="5" borderId="0" xfId="0" applyFont="1" applyFill="1" applyAlignment="1">
      <alignment horizontal="left" vertical="center"/>
    </xf>
    <xf numFmtId="0" fontId="1" fillId="5" borderId="1" xfId="0" applyFont="1" applyFill="1" applyBorder="1" applyAlignment="1">
      <alignment horizontal="left" vertical="center"/>
    </xf>
    <xf numFmtId="0" fontId="1" fillId="5" borderId="14" xfId="0" applyFont="1" applyFill="1" applyBorder="1" applyAlignment="1">
      <alignment horizontal="left" vertical="center"/>
    </xf>
    <xf numFmtId="0" fontId="10" fillId="3" borderId="2" xfId="0" applyFont="1" applyFill="1" applyBorder="1" applyAlignment="1">
      <alignment horizontal="center"/>
    </xf>
    <xf numFmtId="0" fontId="10" fillId="3" borderId="0" xfId="0" applyFont="1" applyFill="1" applyAlignment="1">
      <alignment horizontal="center"/>
    </xf>
    <xf numFmtId="0" fontId="1" fillId="5" borderId="12" xfId="0" applyFont="1" applyFill="1" applyBorder="1" applyAlignment="1">
      <alignment horizontal="center" vertical="top" wrapText="1"/>
    </xf>
    <xf numFmtId="0" fontId="14" fillId="5" borderId="14" xfId="0" applyFont="1" applyFill="1" applyBorder="1" applyAlignment="1">
      <alignment horizontal="center" vertical="top" wrapText="1"/>
    </xf>
    <xf numFmtId="0" fontId="14" fillId="5" borderId="3" xfId="0" applyFont="1" applyFill="1" applyBorder="1" applyAlignment="1">
      <alignment horizontal="center" vertical="top"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1" xfId="0" applyFont="1" applyFill="1" applyBorder="1" applyAlignment="1">
      <alignment horizontal="center"/>
    </xf>
    <xf numFmtId="0" fontId="5" fillId="3" borderId="1" xfId="0" applyFont="1" applyFill="1" applyBorder="1" applyAlignment="1" applyProtection="1">
      <alignment horizontal="center"/>
      <protection locked="0"/>
    </xf>
    <xf numFmtId="0" fontId="14" fillId="5" borderId="1" xfId="0" applyFont="1" applyFill="1" applyBorder="1" applyAlignment="1">
      <alignment horizontal="center"/>
    </xf>
    <xf numFmtId="0" fontId="0" fillId="3" borderId="1" xfId="0" applyFill="1" applyBorder="1" applyAlignment="1" applyProtection="1">
      <alignment horizontal="center"/>
      <protection locked="0"/>
    </xf>
    <xf numFmtId="0" fontId="1" fillId="5" borderId="1" xfId="0" applyFont="1" applyFill="1" applyBorder="1" applyAlignment="1">
      <alignment horizontal="left"/>
    </xf>
    <xf numFmtId="0" fontId="12" fillId="3" borderId="1" xfId="0" applyFont="1" applyFill="1" applyBorder="1" applyAlignment="1" applyProtection="1">
      <alignment horizontal="left"/>
      <protection locked="0"/>
    </xf>
    <xf numFmtId="0" fontId="5" fillId="2" borderId="9" xfId="0" applyFont="1" applyFill="1" applyBorder="1" applyAlignment="1">
      <alignment horizontal="left"/>
    </xf>
    <xf numFmtId="0" fontId="14" fillId="5" borderId="14"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4" fillId="2" borderId="0" xfId="0" quotePrefix="1" applyFont="1" applyFill="1" applyAlignment="1">
      <alignment horizontal="left" wrapText="1"/>
    </xf>
    <xf numFmtId="0" fontId="4" fillId="2" borderId="0" xfId="0" applyFont="1" applyFill="1" applyAlignment="1">
      <alignment horizontal="left" wrapText="1"/>
    </xf>
    <xf numFmtId="0" fontId="14" fillId="5" borderId="1" xfId="0" applyFont="1" applyFill="1" applyBorder="1" applyAlignment="1">
      <alignment horizontal="left" vertical="top" wrapText="1"/>
    </xf>
    <xf numFmtId="0" fontId="14" fillId="5" borderId="12" xfId="0" applyFont="1" applyFill="1" applyBorder="1" applyAlignment="1">
      <alignment horizontal="left" vertical="top" wrapText="1"/>
    </xf>
    <xf numFmtId="0" fontId="14" fillId="5" borderId="1" xfId="0" applyFont="1" applyFill="1" applyBorder="1" applyAlignment="1">
      <alignment horizontal="left" vertical="top"/>
    </xf>
    <xf numFmtId="0" fontId="1" fillId="5" borderId="14" xfId="0" applyFont="1" applyFill="1" applyBorder="1" applyAlignment="1">
      <alignment horizontal="left" vertical="top"/>
    </xf>
    <xf numFmtId="0" fontId="1" fillId="5" borderId="3" xfId="0" applyFont="1" applyFill="1" applyBorder="1" applyAlignment="1">
      <alignment horizontal="left" vertical="top"/>
    </xf>
    <xf numFmtId="0" fontId="2" fillId="5" borderId="8" xfId="0" applyFont="1" applyFill="1" applyBorder="1" applyAlignment="1">
      <alignment horizontal="center"/>
    </xf>
    <xf numFmtId="0" fontId="2" fillId="5" borderId="10" xfId="0" applyFont="1" applyFill="1" applyBorder="1" applyAlignment="1">
      <alignment horizontal="center"/>
    </xf>
    <xf numFmtId="0" fontId="0" fillId="3" borderId="13" xfId="0" applyFill="1" applyBorder="1" applyAlignment="1" applyProtection="1">
      <alignment horizontal="left"/>
      <protection locked="0"/>
    </xf>
    <xf numFmtId="0" fontId="4" fillId="2" borderId="5" xfId="0" quotePrefix="1" applyFont="1" applyFill="1" applyBorder="1" applyAlignment="1">
      <alignment horizontal="left" vertical="top" wrapText="1"/>
    </xf>
    <xf numFmtId="0" fontId="4" fillId="2" borderId="0" xfId="0" quotePrefix="1" applyFont="1" applyFill="1" applyAlignment="1">
      <alignment horizontal="left" vertical="top" wrapText="1"/>
    </xf>
    <xf numFmtId="0" fontId="1" fillId="5" borderId="12" xfId="0" applyFont="1" applyFill="1" applyBorder="1" applyAlignment="1">
      <alignment horizontal="left" vertical="top"/>
    </xf>
    <xf numFmtId="0" fontId="1" fillId="5" borderId="11" xfId="0" applyFont="1" applyFill="1" applyBorder="1" applyAlignment="1">
      <alignment horizontal="left" vertical="top"/>
    </xf>
    <xf numFmtId="0" fontId="4" fillId="2" borderId="2" xfId="0" quotePrefix="1" applyFont="1" applyFill="1" applyBorder="1" applyAlignment="1">
      <alignment horizontal="left"/>
    </xf>
    <xf numFmtId="0" fontId="4" fillId="2" borderId="0" xfId="0" quotePrefix="1" applyFont="1" applyFill="1" applyAlignment="1">
      <alignment horizontal="left"/>
    </xf>
    <xf numFmtId="0" fontId="4" fillId="2" borderId="33" xfId="0" quotePrefix="1" applyFont="1" applyFill="1" applyBorder="1" applyAlignment="1">
      <alignment horizontal="left"/>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8" xfId="0" applyFont="1" applyFill="1" applyBorder="1" applyAlignment="1">
      <alignment horizontal="center" vertical="center"/>
    </xf>
    <xf numFmtId="0" fontId="21" fillId="5" borderId="4"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2" borderId="38" xfId="0" applyFill="1" applyBorder="1" applyAlignment="1">
      <alignment horizontal="left" vertical="top" wrapText="1"/>
    </xf>
    <xf numFmtId="0" fontId="0" fillId="2" borderId="39" xfId="0" applyFill="1" applyBorder="1" applyAlignment="1">
      <alignment horizontal="left" vertical="top" wrapText="1"/>
    </xf>
    <xf numFmtId="0" fontId="0" fillId="2" borderId="40" xfId="0" applyFill="1" applyBorder="1" applyAlignment="1">
      <alignment horizontal="left" vertical="top" wrapText="1"/>
    </xf>
    <xf numFmtId="0" fontId="0" fillId="2" borderId="34" xfId="0" applyFill="1" applyBorder="1" applyAlignment="1">
      <alignment horizontal="left" vertical="top" wrapText="1"/>
    </xf>
    <xf numFmtId="0" fontId="0" fillId="2" borderId="35" xfId="0" applyFill="1" applyBorder="1" applyAlignment="1">
      <alignment horizontal="left" vertical="top" wrapText="1"/>
    </xf>
    <xf numFmtId="0" fontId="0" fillId="2" borderId="41" xfId="0" applyFill="1" applyBorder="1" applyAlignment="1">
      <alignment horizontal="left" vertical="top" wrapText="1"/>
    </xf>
    <xf numFmtId="0" fontId="0" fillId="3" borderId="13"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1" fillId="3" borderId="1" xfId="0" applyFont="1" applyFill="1" applyBorder="1" applyAlignment="1">
      <alignment horizontal="left" vertical="top" wrapText="1"/>
    </xf>
    <xf numFmtId="0" fontId="0" fillId="6" borderId="1" xfId="0" applyFill="1" applyBorder="1" applyAlignment="1">
      <alignment horizontal="left" vertical="top" wrapText="1"/>
    </xf>
    <xf numFmtId="0" fontId="0" fillId="7" borderId="1" xfId="0" applyFill="1" applyBorder="1" applyAlignment="1">
      <alignment horizontal="left" vertical="top" wrapText="1"/>
    </xf>
    <xf numFmtId="0" fontId="0" fillId="8" borderId="1" xfId="0" applyFill="1" applyBorder="1" applyAlignment="1">
      <alignment horizontal="left" vertical="top" wrapText="1"/>
    </xf>
    <xf numFmtId="0" fontId="0" fillId="2" borderId="38" xfId="0" applyFill="1" applyBorder="1" applyAlignment="1">
      <alignment horizontal="left" wrapText="1"/>
    </xf>
    <xf numFmtId="0" fontId="0" fillId="2" borderId="39" xfId="0" applyFill="1" applyBorder="1" applyAlignment="1">
      <alignment horizontal="left" wrapText="1"/>
    </xf>
    <xf numFmtId="0" fontId="0" fillId="2" borderId="40" xfId="0" applyFill="1" applyBorder="1" applyAlignment="1">
      <alignment horizontal="left" wrapText="1"/>
    </xf>
    <xf numFmtId="0" fontId="0" fillId="2" borderId="32" xfId="0" applyFill="1" applyBorder="1" applyAlignment="1">
      <alignment horizontal="left" wrapText="1"/>
    </xf>
    <xf numFmtId="0" fontId="0" fillId="2" borderId="33" xfId="0" applyFill="1" applyBorder="1" applyAlignment="1">
      <alignment horizontal="left" wrapText="1"/>
    </xf>
    <xf numFmtId="0" fontId="0" fillId="2" borderId="34" xfId="0" applyFill="1" applyBorder="1" applyAlignment="1">
      <alignment horizontal="left" wrapText="1"/>
    </xf>
    <xf numFmtId="0" fontId="0" fillId="2" borderId="35" xfId="0" applyFill="1" applyBorder="1" applyAlignment="1">
      <alignment horizontal="left" wrapText="1"/>
    </xf>
    <xf numFmtId="0" fontId="0" fillId="2" borderId="41" xfId="0" applyFill="1" applyBorder="1" applyAlignment="1">
      <alignment horizontal="left" wrapText="1"/>
    </xf>
    <xf numFmtId="0" fontId="0" fillId="2" borderId="32" xfId="0" applyFill="1" applyBorder="1" applyAlignment="1">
      <alignment horizontal="left" vertical="top" wrapText="1"/>
    </xf>
    <xf numFmtId="0" fontId="0" fillId="2" borderId="0" xfId="0" applyFill="1" applyAlignment="1">
      <alignment horizontal="left" vertical="top" wrapText="1"/>
    </xf>
    <xf numFmtId="0" fontId="0" fillId="2" borderId="33" xfId="0" applyFill="1" applyBorder="1" applyAlignment="1">
      <alignment horizontal="left" vertical="top" wrapText="1"/>
    </xf>
    <xf numFmtId="0" fontId="21" fillId="5" borderId="2"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7" xfId="0" applyFont="1" applyFill="1" applyBorder="1" applyAlignment="1">
      <alignment horizontal="left" vertical="center" wrapText="1"/>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2" xfId="0" applyFill="1" applyBorder="1" applyAlignment="1">
      <alignment horizontal="left" vertical="center"/>
    </xf>
    <xf numFmtId="0" fontId="0" fillId="3" borderId="0" xfId="0" applyFill="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13" xfId="0" applyFill="1" applyBorder="1" applyAlignment="1">
      <alignment horizontal="left" vertical="top" wrapText="1"/>
    </xf>
    <xf numFmtId="0" fontId="0" fillId="3" borderId="11" xfId="0" applyFill="1" applyBorder="1" applyAlignment="1">
      <alignment horizontal="left" vertical="top" wrapText="1"/>
    </xf>
    <xf numFmtId="0" fontId="0" fillId="2" borderId="42" xfId="0" applyFill="1" applyBorder="1" applyAlignment="1">
      <alignment horizontal="left" vertical="top" wrapText="1"/>
    </xf>
    <xf numFmtId="0" fontId="0" fillId="2" borderId="43" xfId="0" applyFill="1" applyBorder="1" applyAlignment="1">
      <alignment horizontal="left" vertical="top" wrapText="1"/>
    </xf>
    <xf numFmtId="0" fontId="0" fillId="2" borderId="44" xfId="0" applyFill="1" applyBorder="1" applyAlignment="1">
      <alignment horizontal="left" vertical="top" wrapText="1"/>
    </xf>
    <xf numFmtId="0" fontId="21" fillId="5" borderId="12"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0" fillId="3" borderId="12" xfId="0" applyFill="1" applyBorder="1" applyAlignment="1" applyProtection="1">
      <alignment horizontal="left" vertical="top" wrapText="1"/>
      <protection locked="0"/>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11" xfId="0" applyFill="1" applyBorder="1" applyAlignment="1">
      <alignment horizontal="left" vertical="center"/>
    </xf>
    <xf numFmtId="0" fontId="0" fillId="3" borderId="2"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5" borderId="12" xfId="0" applyFill="1" applyBorder="1" applyAlignment="1">
      <alignment horizontal="left"/>
    </xf>
    <xf numFmtId="0" fontId="0" fillId="5" borderId="13" xfId="0" applyFill="1" applyBorder="1" applyAlignment="1">
      <alignment horizontal="left"/>
    </xf>
    <xf numFmtId="0" fontId="0" fillId="5" borderId="11" xfId="0" applyFill="1" applyBorder="1" applyAlignment="1">
      <alignment horizontal="left"/>
    </xf>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11" xfId="0" applyFont="1" applyFill="1" applyBorder="1" applyAlignment="1">
      <alignment horizontal="center"/>
    </xf>
    <xf numFmtId="0" fontId="1" fillId="4" borderId="11" xfId="0" applyFont="1" applyFill="1" applyBorder="1" applyAlignment="1">
      <alignment horizontal="left"/>
    </xf>
    <xf numFmtId="0" fontId="5" fillId="5" borderId="12" xfId="0"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5" fillId="5" borderId="11"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0" fillId="5" borderId="14" xfId="0" applyFill="1" applyBorder="1" applyAlignment="1">
      <alignment horizontal="left" vertical="top"/>
    </xf>
    <xf numFmtId="0" fontId="0" fillId="5" borderId="3" xfId="0" applyFill="1" applyBorder="1" applyAlignment="1">
      <alignment horizontal="left" vertical="top"/>
    </xf>
    <xf numFmtId="0" fontId="0" fillId="3" borderId="14" xfId="0" applyFill="1" applyBorder="1" applyAlignment="1" applyProtection="1">
      <alignment horizontal="left" vertical="top"/>
      <protection locked="0"/>
      <extLst>
        <ext xmlns:xfpb="http://schemas.microsoft.com/office/spreadsheetml/2022/featurepropertybag" uri="{C7286773-470A-42A8-94C5-96B5CB345126}">
          <xfpb:xfComplement i="0"/>
        </ext>
      </extLst>
    </xf>
    <xf numFmtId="0" fontId="0" fillId="3" borderId="3" xfId="0" applyFill="1" applyBorder="1" applyAlignment="1" applyProtection="1">
      <alignment horizontal="left" vertical="top"/>
      <protection locked="0"/>
      <extLst>
        <ext xmlns:xfpb="http://schemas.microsoft.com/office/spreadsheetml/2022/featurepropertybag" uri="{C7286773-470A-42A8-94C5-96B5CB345126}">
          <xfpb:xfComplement i="0"/>
        </ext>
      </extLst>
    </xf>
    <xf numFmtId="0" fontId="1" fillId="4" borderId="4" xfId="0" applyFont="1" applyFill="1" applyBorder="1" applyAlignment="1">
      <alignment horizontal="left" vertical="top"/>
    </xf>
    <xf numFmtId="0" fontId="1" fillId="4" borderId="5" xfId="0" applyFont="1" applyFill="1" applyBorder="1" applyAlignment="1">
      <alignment horizontal="left" vertical="top"/>
    </xf>
    <xf numFmtId="0" fontId="1" fillId="4" borderId="6" xfId="0" applyFont="1" applyFill="1" applyBorder="1" applyAlignment="1">
      <alignment horizontal="left" vertical="top"/>
    </xf>
    <xf numFmtId="0" fontId="1" fillId="4" borderId="8" xfId="0" applyFont="1" applyFill="1" applyBorder="1" applyAlignment="1">
      <alignment horizontal="left" vertical="top"/>
    </xf>
    <xf numFmtId="0" fontId="1" fillId="4" borderId="9" xfId="0" applyFont="1" applyFill="1" applyBorder="1" applyAlignment="1">
      <alignment horizontal="left" vertical="top"/>
    </xf>
    <xf numFmtId="0" fontId="1" fillId="4" borderId="10" xfId="0" applyFont="1" applyFill="1" applyBorder="1" applyAlignment="1">
      <alignment horizontal="left" vertical="top"/>
    </xf>
    <xf numFmtId="0" fontId="1" fillId="4" borderId="4" xfId="0" applyFont="1" applyFill="1" applyBorder="1" applyAlignment="1">
      <alignment horizontal="left" wrapText="1"/>
    </xf>
    <xf numFmtId="0" fontId="1" fillId="4" borderId="6" xfId="0" applyFont="1" applyFill="1" applyBorder="1" applyAlignment="1">
      <alignment horizontal="left" wrapText="1"/>
    </xf>
    <xf numFmtId="0" fontId="1" fillId="4" borderId="8" xfId="0" applyFont="1" applyFill="1" applyBorder="1" applyAlignment="1">
      <alignment horizontal="left" wrapText="1"/>
    </xf>
    <xf numFmtId="0" fontId="1" fillId="4" borderId="10" xfId="0" applyFont="1" applyFill="1" applyBorder="1" applyAlignment="1">
      <alignment horizontal="left" wrapText="1"/>
    </xf>
    <xf numFmtId="0" fontId="1" fillId="4" borderId="14"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3" borderId="2" xfId="0" applyFont="1" applyFill="1" applyBorder="1" applyAlignment="1">
      <alignment horizontal="left" vertical="top" wrapText="1"/>
    </xf>
    <xf numFmtId="0" fontId="20" fillId="4" borderId="12" xfId="0" applyFont="1" applyFill="1" applyBorder="1" applyAlignment="1">
      <alignment horizontal="left"/>
    </xf>
    <xf numFmtId="0" fontId="20" fillId="4" borderId="11" xfId="0" applyFont="1" applyFill="1" applyBorder="1" applyAlignment="1">
      <alignment horizontal="left"/>
    </xf>
    <xf numFmtId="0" fontId="20" fillId="4" borderId="13" xfId="0" applyFont="1" applyFill="1" applyBorder="1" applyAlignment="1">
      <alignment horizontal="left"/>
    </xf>
    <xf numFmtId="0" fontId="0" fillId="2" borderId="42" xfId="0" applyFill="1" applyBorder="1" applyAlignment="1">
      <alignment horizontal="left"/>
    </xf>
    <xf numFmtId="0" fontId="0" fillId="2" borderId="43" xfId="0" applyFill="1" applyBorder="1" applyAlignment="1">
      <alignment horizontal="left"/>
    </xf>
    <xf numFmtId="0" fontId="0" fillId="2" borderId="44" xfId="0" applyFill="1" applyBorder="1" applyAlignment="1">
      <alignment horizontal="left"/>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0" fillId="3" borderId="1" xfId="0" applyFill="1" applyBorder="1" applyAlignment="1">
      <alignment horizontal="left" vertic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5" fillId="5"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0" fillId="5" borderId="1" xfId="0" applyFill="1" applyBorder="1" applyAlignment="1">
      <alignment horizontal="left" vertical="top"/>
    </xf>
    <xf numFmtId="0" fontId="0" fillId="3" borderId="1" xfId="0" applyFill="1" applyBorder="1" applyAlignment="1" applyProtection="1">
      <alignment horizontal="left" vertical="top"/>
      <protection locked="0"/>
      <extLst>
        <ext xmlns:xfpb="http://schemas.microsoft.com/office/spreadsheetml/2022/featurepropertybag" uri="{C7286773-470A-42A8-94C5-96B5CB345126}">
          <xfpb:xfComplement i="0"/>
        </ext>
      </extLst>
    </xf>
    <xf numFmtId="0" fontId="1" fillId="4" borderId="1" xfId="0" applyFont="1" applyFill="1" applyBorder="1" applyAlignment="1">
      <alignment horizontal="left" wrapText="1"/>
    </xf>
    <xf numFmtId="0" fontId="1" fillId="4" borderId="5" xfId="0" applyFont="1" applyFill="1" applyBorder="1" applyAlignment="1">
      <alignment horizontal="left" wrapText="1"/>
    </xf>
    <xf numFmtId="0" fontId="1" fillId="4" borderId="9" xfId="0" applyFont="1" applyFill="1" applyBorder="1" applyAlignment="1">
      <alignment horizontal="left" wrapText="1"/>
    </xf>
    <xf numFmtId="0" fontId="1" fillId="3" borderId="0" xfId="0" applyFont="1" applyFill="1" applyAlignment="1">
      <alignment horizontal="left" vertical="top" wrapText="1"/>
    </xf>
    <xf numFmtId="0" fontId="0" fillId="5" borderId="1"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20" fillId="4" borderId="1" xfId="0" applyFont="1" applyFill="1" applyBorder="1" applyAlignment="1">
      <alignment horizontal="left"/>
    </xf>
    <xf numFmtId="0" fontId="7" fillId="4" borderId="1" xfId="0" applyFont="1" applyFill="1" applyBorder="1" applyAlignment="1">
      <alignment horizontal="left"/>
    </xf>
    <xf numFmtId="0" fontId="1" fillId="4" borderId="11" xfId="0" applyFont="1" applyFill="1" applyBorder="1" applyAlignment="1">
      <alignment horizontal="left" vertical="top"/>
    </xf>
    <xf numFmtId="0" fontId="1" fillId="2" borderId="38" xfId="0" applyFont="1" applyFill="1" applyBorder="1" applyAlignment="1">
      <alignment horizontal="left" vertical="top" wrapText="1"/>
    </xf>
    <xf numFmtId="0" fontId="1" fillId="2" borderId="39" xfId="0" applyFont="1" applyFill="1" applyBorder="1" applyAlignment="1">
      <alignment horizontal="left" vertical="top" wrapText="1"/>
    </xf>
    <xf numFmtId="0" fontId="0" fillId="2" borderId="0" xfId="0" applyFill="1" applyBorder="1" applyAlignment="1">
      <alignment horizontal="left" vertical="top" wrapText="1"/>
    </xf>
    <xf numFmtId="0" fontId="14" fillId="2" borderId="0" xfId="0" applyFont="1" applyFill="1" applyBorder="1" applyAlignment="1">
      <alignment horizontal="center"/>
    </xf>
  </cellXfs>
  <cellStyles count="1">
    <cellStyle name="Normal" xfId="0" builtinId="0"/>
  </cellStyles>
  <dxfs count="253">
    <dxf>
      <font>
        <color theme="0"/>
      </font>
      <fill>
        <patternFill>
          <bgColor theme="0"/>
        </patternFill>
      </fill>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style="thin">
          <color auto="1"/>
        </bottom>
      </border>
    </dxf>
    <dxf>
      <font>
        <color theme="0"/>
      </font>
      <fill>
        <patternFill>
          <bgColor theme="0"/>
        </patternFill>
      </fill>
      <border>
        <left/>
        <right/>
        <top/>
        <bottom style="thin">
          <color auto="1"/>
        </bottom>
      </border>
    </dxf>
    <dxf>
      <font>
        <color theme="0"/>
      </font>
      <fill>
        <patternFill>
          <bgColor theme="0"/>
        </patternFill>
      </fill>
      <border>
        <left/>
        <right/>
        <top/>
        <bottom style="thin">
          <color auto="1"/>
        </bottom>
      </border>
    </dxf>
    <dxf>
      <font>
        <color theme="0"/>
      </font>
      <fill>
        <patternFill>
          <bgColor theme="0"/>
        </patternFill>
      </fill>
      <border>
        <left/>
        <right/>
        <top/>
        <bottom style="thin">
          <color auto="1"/>
        </bottom>
      </border>
    </dxf>
    <dxf>
      <font>
        <color theme="0"/>
      </font>
      <fill>
        <patternFill>
          <bgColor theme="0"/>
        </patternFill>
      </fill>
      <border>
        <left/>
        <right/>
        <top/>
        <bottom style="thin">
          <color auto="1"/>
        </bottom>
      </border>
    </dxf>
    <dxf>
      <font>
        <color theme="0"/>
      </font>
      <fill>
        <patternFill>
          <bgColor theme="0"/>
        </patternFill>
      </fill>
      <border>
        <left/>
        <right/>
        <top/>
        <bottom style="thin">
          <color auto="1"/>
        </bottom>
      </border>
    </dxf>
    <dxf>
      <font>
        <color theme="0"/>
      </font>
      <fill>
        <patternFill>
          <bgColor theme="0"/>
        </patternFill>
      </fill>
      <border>
        <left/>
        <right/>
        <top/>
        <bottom style="thin">
          <color auto="1"/>
        </bottom>
      </border>
    </dxf>
    <dxf>
      <font>
        <color theme="0"/>
      </font>
      <fill>
        <patternFill>
          <bgColor theme="0"/>
        </patternFill>
      </fill>
      <border>
        <left/>
        <right/>
        <top/>
        <bottom style="thin">
          <color auto="1"/>
        </bottom>
      </border>
    </dxf>
    <dxf>
      <font>
        <color theme="0"/>
      </font>
      <fill>
        <patternFill>
          <bgColor theme="0"/>
        </patternFill>
      </fill>
      <border>
        <left/>
        <right/>
        <top/>
        <bottom style="thin">
          <color auto="1"/>
        </bottom>
      </border>
    </dxf>
    <dxf>
      <font>
        <color theme="0"/>
      </font>
      <fill>
        <patternFill>
          <bgColor theme="0"/>
        </patternFill>
      </fill>
      <border>
        <left/>
        <right/>
        <top/>
        <bottom style="thin">
          <color auto="1"/>
        </bottom>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patternType="solid">
          <bgColor theme="9" tint="0.79998168889431442"/>
        </patternFill>
      </fill>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style="thin">
          <color auto="1"/>
        </bottom>
        <vertical/>
        <horizontal/>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style="thin">
          <color auto="1"/>
        </top>
        <bottom/>
      </border>
    </dxf>
    <dxf>
      <font>
        <color theme="0"/>
      </font>
      <fill>
        <patternFill>
          <bgColor theme="0"/>
        </patternFill>
      </fill>
      <border>
        <left style="thin">
          <color auto="1"/>
        </left>
        <right/>
        <top/>
        <bottom style="thin">
          <color auto="1"/>
        </bottom>
      </border>
    </dxf>
    <dxf>
      <font>
        <color theme="0"/>
      </font>
      <fill>
        <patternFill>
          <bgColor theme="0"/>
        </patternFill>
      </fill>
    </dxf>
    <dxf>
      <font>
        <color theme="0"/>
      </font>
      <fill>
        <patternFill>
          <bgColor theme="0"/>
        </patternFill>
      </fill>
      <border>
        <left style="thin">
          <color auto="1"/>
        </left>
        <right/>
        <top/>
        <bottom style="thin">
          <color auto="1"/>
        </bottom>
      </border>
    </dxf>
    <dxf>
      <font>
        <color theme="0"/>
      </font>
      <fill>
        <patternFill>
          <bgColor theme="0"/>
        </patternFill>
      </fill>
    </dxf>
    <dxf>
      <font>
        <color theme="0"/>
      </font>
      <fill>
        <patternFill>
          <bgColor theme="0"/>
        </patternFill>
      </fill>
      <border>
        <left style="thin">
          <color auto="1"/>
        </left>
        <right/>
        <top/>
        <bottom style="thin">
          <color auto="1"/>
        </bottom>
      </border>
    </dxf>
    <dxf>
      <font>
        <color theme="0"/>
      </font>
      <fill>
        <patternFill>
          <bgColor theme="0"/>
        </patternFill>
      </fill>
    </dxf>
    <dxf>
      <font>
        <color theme="0"/>
      </font>
      <fill>
        <patternFill>
          <bgColor theme="0"/>
        </patternFill>
      </fill>
      <border>
        <left style="thin">
          <color auto="1"/>
        </left>
        <right/>
        <top/>
        <bottom style="thin">
          <color auto="1"/>
        </bottom>
      </border>
    </dxf>
    <dxf>
      <font>
        <color theme="0"/>
      </font>
      <fill>
        <patternFill>
          <bgColor theme="0"/>
        </patternFill>
      </fill>
    </dxf>
    <dxf>
      <font>
        <color theme="0"/>
      </font>
      <fill>
        <patternFill>
          <bgColor theme="0"/>
        </patternFill>
      </fill>
      <border>
        <left style="thin">
          <color auto="1"/>
        </left>
        <right/>
        <top/>
        <bottom style="thin">
          <color auto="1"/>
        </bottom>
      </border>
    </dxf>
    <dxf>
      <font>
        <color theme="0"/>
      </font>
      <fill>
        <patternFill>
          <bgColor theme="0"/>
        </patternFill>
      </fill>
    </dxf>
    <dxf>
      <font>
        <color theme="0"/>
      </font>
      <fill>
        <patternFill>
          <bgColor theme="0"/>
        </patternFill>
      </fill>
      <border>
        <left style="thin">
          <color auto="1"/>
        </left>
        <right/>
        <top/>
        <bottom style="thin">
          <color auto="1"/>
        </bottom>
      </border>
    </dxf>
    <dxf>
      <font>
        <color theme="0"/>
      </font>
      <fill>
        <patternFill>
          <bgColor theme="0"/>
        </patternFill>
      </fill>
    </dxf>
    <dxf>
      <font>
        <color theme="0"/>
      </font>
      <fill>
        <patternFill>
          <bgColor theme="0"/>
        </patternFill>
      </fill>
      <border>
        <left style="thin">
          <color auto="1"/>
        </left>
        <right/>
        <top/>
        <bottom style="thin">
          <color auto="1"/>
        </bottom>
      </border>
    </dxf>
    <dxf>
      <font>
        <color theme="0"/>
      </font>
      <fill>
        <patternFill>
          <bgColor theme="0"/>
        </patternFill>
      </fill>
    </dxf>
    <dxf>
      <font>
        <color theme="0"/>
      </font>
      <fill>
        <patternFill>
          <bgColor theme="0"/>
        </patternFill>
      </fill>
      <border>
        <left style="thin">
          <color auto="1"/>
        </left>
        <right/>
        <top/>
        <bottom style="thin">
          <color auto="1"/>
        </bottom>
      </border>
    </dxf>
    <dxf>
      <font>
        <color theme="0"/>
      </font>
      <fill>
        <patternFill>
          <bgColor theme="0"/>
        </patternFill>
      </fill>
    </dxf>
    <dxf>
      <font>
        <color theme="0"/>
      </font>
      <fill>
        <patternFill>
          <bgColor theme="0"/>
        </patternFill>
      </fill>
      <border>
        <left style="thin">
          <color auto="1"/>
        </left>
        <right/>
        <top/>
        <bottom style="thin">
          <color auto="1"/>
        </bottom>
      </border>
    </dxf>
    <dxf>
      <font>
        <color theme="0"/>
      </font>
      <fill>
        <patternFill>
          <bgColor theme="0"/>
        </patternFill>
      </fill>
    </dxf>
    <dxf>
      <font>
        <color theme="0"/>
      </font>
      <fill>
        <patternFill>
          <bgColor theme="0"/>
        </patternFill>
      </fill>
      <border>
        <left style="thin">
          <color auto="1"/>
        </left>
        <right/>
        <top/>
        <bottom style="thin">
          <color auto="1"/>
        </bottom>
      </border>
    </dxf>
    <dxf>
      <font>
        <color theme="0"/>
      </font>
      <fill>
        <patternFill>
          <bgColor theme="0"/>
        </patternFill>
      </fill>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right style="thin">
          <color auto="1"/>
        </right>
        <top style="thin">
          <color auto="1"/>
        </top>
        <bottom style="thin">
          <color auto="1"/>
        </bottom>
        <vertical/>
        <horizontal/>
      </border>
    </dxf>
    <dxf>
      <font>
        <color auto="1"/>
      </font>
      <border>
        <top style="thin">
          <color auto="1"/>
        </top>
        <bottom style="thin">
          <color auto="1"/>
        </bottom>
        <vertical/>
        <horizontal/>
      </border>
    </dxf>
    <dxf>
      <font>
        <color theme="0"/>
      </font>
    </dxf>
    <dxf>
      <font>
        <color theme="1"/>
      </font>
      <border>
        <left style="thin">
          <color auto="1"/>
        </left>
        <top style="thin">
          <color auto="1"/>
        </top>
        <bottom style="thin">
          <color auto="1"/>
        </bottom>
        <vertical/>
        <horizontal/>
      </border>
    </dxf>
    <dxf>
      <font>
        <color theme="1"/>
      </font>
    </dxf>
    <dxf>
      <font>
        <color theme="1"/>
      </font>
      <border>
        <right style="thin">
          <color auto="1"/>
        </right>
        <top style="thin">
          <color auto="1"/>
        </top>
        <bottom style="thin">
          <color auto="1"/>
        </bottom>
      </border>
    </dxf>
    <dxf>
      <font>
        <color theme="1"/>
      </font>
    </dxf>
    <dxf>
      <font>
        <color theme="1"/>
      </font>
      <border>
        <top style="thin">
          <color auto="1"/>
        </top>
        <bottom style="thin">
          <color auto="1"/>
        </bottom>
      </border>
    </dxf>
    <dxf>
      <font>
        <color theme="1"/>
      </font>
      <fill>
        <patternFill>
          <bgColor theme="9" tint="0.79998168889431442"/>
        </patternFill>
      </fill>
    </dxf>
    <dxf>
      <font>
        <color theme="0"/>
      </font>
    </dxf>
    <dxf>
      <font>
        <color theme="1"/>
      </font>
    </dxf>
    <dxf>
      <font>
        <color theme="1"/>
      </font>
      <border>
        <left style="thin">
          <color auto="1"/>
        </left>
        <top style="thin">
          <color auto="1"/>
        </top>
        <bottom style="thin">
          <color auto="1"/>
        </bottom>
      </border>
    </dxf>
    <dxf>
      <font>
        <color theme="1"/>
      </font>
      <fill>
        <patternFill>
          <bgColor theme="9" tint="0.79998168889431442"/>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patternType="none">
          <bgColor auto="1"/>
        </patternFill>
      </fill>
    </dxf>
    <dxf>
      <font>
        <color theme="0"/>
      </font>
      <fill>
        <patternFill>
          <bgColor theme="0"/>
        </patternFill>
      </fill>
      <border>
        <left/>
        <right/>
        <top/>
        <bottom/>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strike val="0"/>
        <color theme="0"/>
      </font>
      <fill>
        <patternFill>
          <bgColor theme="0"/>
        </patternFill>
      </fill>
    </dxf>
    <dxf>
      <font>
        <color theme="0"/>
      </font>
      <fill>
        <patternFill>
          <bgColor theme="0"/>
        </patternFill>
      </fill>
      <border>
        <left/>
        <right/>
        <top/>
        <bottom/>
        <vertical/>
        <horizontal/>
      </border>
    </dxf>
    <dxf>
      <font>
        <strike val="0"/>
        <color theme="0"/>
      </font>
      <border>
        <left/>
        <right/>
        <top/>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9" tint="0.59996337778862885"/>
        </patternFill>
      </fill>
      <border>
        <left style="thin">
          <color auto="1"/>
        </left>
        <right style="thin">
          <color auto="1"/>
        </right>
        <top style="thin">
          <color auto="1"/>
        </top>
        <bottom style="thin">
          <color auto="1"/>
        </bottom>
        <vertical/>
        <horizontal/>
      </border>
    </dxf>
    <dxf>
      <font>
        <color theme="1"/>
      </font>
    </dxf>
    <dxf>
      <font>
        <color theme="1"/>
      </font>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CC513D50-B4EB-5B44-8D94-7B01615946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17</xdr:col>
      <xdr:colOff>0</xdr:colOff>
      <xdr:row>0</xdr:row>
      <xdr:rowOff>0</xdr:rowOff>
    </xdr:from>
    <xdr:ext cx="1427099" cy="454025"/>
    <xdr:pic>
      <xdr:nvPicPr>
        <xdr:cNvPr id="4" name="image2.png">
          <a:extLst>
            <a:ext uri="{FF2B5EF4-FFF2-40B4-BE49-F238E27FC236}">
              <a16:creationId xmlns:a16="http://schemas.microsoft.com/office/drawing/2014/main" id="{59B862A7-F454-455F-8451-F06B58CC20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57114" y="0"/>
          <a:ext cx="1427099" cy="4540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6A9EE67C-5AF8-E94D-B6CC-74E79CD00A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16</xdr:col>
      <xdr:colOff>0</xdr:colOff>
      <xdr:row>0</xdr:row>
      <xdr:rowOff>0</xdr:rowOff>
    </xdr:from>
    <xdr:ext cx="1427099" cy="454025"/>
    <xdr:pic>
      <xdr:nvPicPr>
        <xdr:cNvPr id="3" name="image2.png">
          <a:extLst>
            <a:ext uri="{FF2B5EF4-FFF2-40B4-BE49-F238E27FC236}">
              <a16:creationId xmlns:a16="http://schemas.microsoft.com/office/drawing/2014/main" id="{51124413-CCD5-40E7-AE1D-6315BCAE89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52414" y="0"/>
          <a:ext cx="1427099" cy="454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F64064A4-9FE9-A34B-81B0-C8BF890130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20</xdr:col>
      <xdr:colOff>0</xdr:colOff>
      <xdr:row>0</xdr:row>
      <xdr:rowOff>0</xdr:rowOff>
    </xdr:from>
    <xdr:ext cx="1427099" cy="454025"/>
    <xdr:pic>
      <xdr:nvPicPr>
        <xdr:cNvPr id="4" name="image2.png">
          <a:extLst>
            <a:ext uri="{FF2B5EF4-FFF2-40B4-BE49-F238E27FC236}">
              <a16:creationId xmlns:a16="http://schemas.microsoft.com/office/drawing/2014/main" id="{99261609-D126-9244-9FF5-6B57FB3980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74400" y="0"/>
          <a:ext cx="1427099" cy="454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8CA533B7-903B-664C-805B-6448AB7E10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10</xdr:col>
      <xdr:colOff>0</xdr:colOff>
      <xdr:row>0</xdr:row>
      <xdr:rowOff>0</xdr:rowOff>
    </xdr:from>
    <xdr:ext cx="1427099" cy="454025"/>
    <xdr:pic>
      <xdr:nvPicPr>
        <xdr:cNvPr id="5" name="image2.png">
          <a:extLst>
            <a:ext uri="{FF2B5EF4-FFF2-40B4-BE49-F238E27FC236}">
              <a16:creationId xmlns:a16="http://schemas.microsoft.com/office/drawing/2014/main" id="{9E8D3F71-ACBD-43D8-96CA-ED4818191E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96200" y="0"/>
          <a:ext cx="1427099" cy="454025"/>
        </a:xfrm>
        <a:prstGeom prst="rect">
          <a:avLst/>
        </a:prstGeom>
      </xdr:spPr>
    </xdr:pic>
    <xdr:clientData/>
  </xdr:oneCellAnchor>
  <xdr:oneCellAnchor>
    <xdr:from>
      <xdr:col>17</xdr:col>
      <xdr:colOff>0</xdr:colOff>
      <xdr:row>0</xdr:row>
      <xdr:rowOff>0</xdr:rowOff>
    </xdr:from>
    <xdr:ext cx="2201144" cy="465075"/>
    <xdr:pic>
      <xdr:nvPicPr>
        <xdr:cNvPr id="6" name="image1.png">
          <a:extLst>
            <a:ext uri="{FF2B5EF4-FFF2-40B4-BE49-F238E27FC236}">
              <a16:creationId xmlns:a16="http://schemas.microsoft.com/office/drawing/2014/main" id="{E6038E43-52F1-4E0E-B19D-C2A9F520F4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0"/>
          <a:ext cx="2201144" cy="465075"/>
        </a:xfrm>
        <a:prstGeom prst="rect">
          <a:avLst/>
        </a:prstGeom>
      </xdr:spPr>
    </xdr:pic>
    <xdr:clientData/>
  </xdr:oneCellAnchor>
  <xdr:oneCellAnchor>
    <xdr:from>
      <xdr:col>24</xdr:col>
      <xdr:colOff>0</xdr:colOff>
      <xdr:row>0</xdr:row>
      <xdr:rowOff>0</xdr:rowOff>
    </xdr:from>
    <xdr:ext cx="1427099" cy="454025"/>
    <xdr:pic>
      <xdr:nvPicPr>
        <xdr:cNvPr id="7" name="image2.png">
          <a:extLst>
            <a:ext uri="{FF2B5EF4-FFF2-40B4-BE49-F238E27FC236}">
              <a16:creationId xmlns:a16="http://schemas.microsoft.com/office/drawing/2014/main" id="{A2FCEC9A-84D5-4A37-AECB-C990363A01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72475" y="0"/>
          <a:ext cx="1427099" cy="4540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7839253B-78E8-AF4E-9826-27F84248D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9</xdr:col>
      <xdr:colOff>0</xdr:colOff>
      <xdr:row>0</xdr:row>
      <xdr:rowOff>0</xdr:rowOff>
    </xdr:from>
    <xdr:ext cx="1427099" cy="454025"/>
    <xdr:pic>
      <xdr:nvPicPr>
        <xdr:cNvPr id="5" name="image2.png">
          <a:extLst>
            <a:ext uri="{FF2B5EF4-FFF2-40B4-BE49-F238E27FC236}">
              <a16:creationId xmlns:a16="http://schemas.microsoft.com/office/drawing/2014/main" id="{F8298679-38C7-5A4E-ACF2-B9DE9C6EA0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9000" y="0"/>
          <a:ext cx="1427099" cy="4540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3" name="image1.png">
          <a:extLst>
            <a:ext uri="{FF2B5EF4-FFF2-40B4-BE49-F238E27FC236}">
              <a16:creationId xmlns:a16="http://schemas.microsoft.com/office/drawing/2014/main" id="{0282F8B7-16C9-544B-8D2D-49F940D36C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7</xdr:col>
      <xdr:colOff>0</xdr:colOff>
      <xdr:row>0</xdr:row>
      <xdr:rowOff>0</xdr:rowOff>
    </xdr:from>
    <xdr:ext cx="1427099" cy="454025"/>
    <xdr:pic>
      <xdr:nvPicPr>
        <xdr:cNvPr id="5" name="image2.png">
          <a:extLst>
            <a:ext uri="{FF2B5EF4-FFF2-40B4-BE49-F238E27FC236}">
              <a16:creationId xmlns:a16="http://schemas.microsoft.com/office/drawing/2014/main" id="{10C27285-0557-C847-B430-4C92E8D806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8900" y="0"/>
          <a:ext cx="1427099" cy="4540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73562A88-7853-2D42-8103-59EE5C9303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10</xdr:col>
      <xdr:colOff>1137557</xdr:colOff>
      <xdr:row>0</xdr:row>
      <xdr:rowOff>0</xdr:rowOff>
    </xdr:from>
    <xdr:ext cx="1427099" cy="454025"/>
    <xdr:pic>
      <xdr:nvPicPr>
        <xdr:cNvPr id="5" name="image2.png">
          <a:extLst>
            <a:ext uri="{FF2B5EF4-FFF2-40B4-BE49-F238E27FC236}">
              <a16:creationId xmlns:a16="http://schemas.microsoft.com/office/drawing/2014/main" id="{2A045FDC-6C3C-FD47-8DEF-5C7D6BBD2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15500" y="0"/>
          <a:ext cx="1427099" cy="4540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C3988B2E-9781-3641-94F2-2584AB4CFA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11</xdr:col>
      <xdr:colOff>0</xdr:colOff>
      <xdr:row>0</xdr:row>
      <xdr:rowOff>0</xdr:rowOff>
    </xdr:from>
    <xdr:ext cx="1427099" cy="454025"/>
    <xdr:pic>
      <xdr:nvPicPr>
        <xdr:cNvPr id="3" name="image2.png">
          <a:extLst>
            <a:ext uri="{FF2B5EF4-FFF2-40B4-BE49-F238E27FC236}">
              <a16:creationId xmlns:a16="http://schemas.microsoft.com/office/drawing/2014/main" id="{53836D27-9B79-4AB5-869C-4EFF56F4DF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58225" y="0"/>
          <a:ext cx="1427099" cy="4540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4D1B4E70-6E03-DB43-8C9D-044CBB42F1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6</xdr:col>
      <xdr:colOff>0</xdr:colOff>
      <xdr:row>0</xdr:row>
      <xdr:rowOff>0</xdr:rowOff>
    </xdr:from>
    <xdr:ext cx="1427099" cy="454025"/>
    <xdr:pic>
      <xdr:nvPicPr>
        <xdr:cNvPr id="3" name="image2.png">
          <a:extLst>
            <a:ext uri="{FF2B5EF4-FFF2-40B4-BE49-F238E27FC236}">
              <a16:creationId xmlns:a16="http://schemas.microsoft.com/office/drawing/2014/main" id="{E189D87E-3D5E-5949-8FF1-8ABF92690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8900" y="0"/>
          <a:ext cx="1427099" cy="4540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FA16D2EB-33B5-CE4F-BCDE-C9C825933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8</xdr:col>
      <xdr:colOff>0</xdr:colOff>
      <xdr:row>0</xdr:row>
      <xdr:rowOff>0</xdr:rowOff>
    </xdr:from>
    <xdr:ext cx="1427099" cy="454025"/>
    <xdr:pic>
      <xdr:nvPicPr>
        <xdr:cNvPr id="4" name="image2.png">
          <a:extLst>
            <a:ext uri="{FF2B5EF4-FFF2-40B4-BE49-F238E27FC236}">
              <a16:creationId xmlns:a16="http://schemas.microsoft.com/office/drawing/2014/main" id="{97E1B1D5-7AF2-ED4E-B962-C4639AD903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78500" y="0"/>
          <a:ext cx="1427099" cy="4540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CAD3AA1E-DDD8-544A-B7FA-2E6E39C0B0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10</xdr:col>
      <xdr:colOff>0</xdr:colOff>
      <xdr:row>0</xdr:row>
      <xdr:rowOff>0</xdr:rowOff>
    </xdr:from>
    <xdr:ext cx="1427099" cy="454025"/>
    <xdr:pic>
      <xdr:nvPicPr>
        <xdr:cNvPr id="3" name="image2.png">
          <a:extLst>
            <a:ext uri="{FF2B5EF4-FFF2-40B4-BE49-F238E27FC236}">
              <a16:creationId xmlns:a16="http://schemas.microsoft.com/office/drawing/2014/main" id="{0388C02E-F3EF-8842-9E5C-F79D88CAE6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80600" y="0"/>
          <a:ext cx="1427099" cy="45402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xdr:col>
      <xdr:colOff>0</xdr:colOff>
      <xdr:row>0</xdr:row>
      <xdr:rowOff>0</xdr:rowOff>
    </xdr:from>
    <xdr:ext cx="2201144" cy="465075"/>
    <xdr:pic>
      <xdr:nvPicPr>
        <xdr:cNvPr id="2" name="image1.png">
          <a:extLst>
            <a:ext uri="{FF2B5EF4-FFF2-40B4-BE49-F238E27FC236}">
              <a16:creationId xmlns:a16="http://schemas.microsoft.com/office/drawing/2014/main" id="{3EC49C4F-93FE-3F45-9A77-E2DCD5DBC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1144" cy="465075"/>
        </a:xfrm>
        <a:prstGeom prst="rect">
          <a:avLst/>
        </a:prstGeom>
      </xdr:spPr>
    </xdr:pic>
    <xdr:clientData/>
  </xdr:oneCellAnchor>
  <xdr:oneCellAnchor>
    <xdr:from>
      <xdr:col>12</xdr:col>
      <xdr:colOff>0</xdr:colOff>
      <xdr:row>0</xdr:row>
      <xdr:rowOff>0</xdr:rowOff>
    </xdr:from>
    <xdr:ext cx="1427099" cy="454025"/>
    <xdr:pic>
      <xdr:nvPicPr>
        <xdr:cNvPr id="4" name="image2.png">
          <a:extLst>
            <a:ext uri="{FF2B5EF4-FFF2-40B4-BE49-F238E27FC236}">
              <a16:creationId xmlns:a16="http://schemas.microsoft.com/office/drawing/2014/main" id="{643C6268-03AD-9148-9489-56221F3E2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04000" y="0"/>
          <a:ext cx="1427099" cy="454025"/>
        </a:xfrm>
        <a:prstGeom prst="rect">
          <a:avLst/>
        </a:prstGeom>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D5FE-47C0-0D47-92E8-508A0094329B}">
  <dimension ref="B2:T49"/>
  <sheetViews>
    <sheetView tabSelected="1" workbookViewId="0">
      <selection activeCell="N8" sqref="N8"/>
    </sheetView>
  </sheetViews>
  <sheetFormatPr defaultColWidth="11" defaultRowHeight="15.6"/>
  <cols>
    <col min="1" max="2" width="2.09765625" style="3" customWidth="1"/>
    <col min="3" max="3" width="13" style="3" customWidth="1"/>
    <col min="4" max="5" width="11" style="3"/>
    <col min="6" max="6" width="7.5" style="3" customWidth="1"/>
    <col min="7" max="7" width="11" style="3"/>
    <col min="8" max="8" width="1.796875" style="3" customWidth="1"/>
    <col min="9" max="9" width="12.69921875" style="3" customWidth="1"/>
    <col min="10" max="10" width="20" style="3" customWidth="1"/>
    <col min="11" max="11" width="4" style="3" customWidth="1"/>
    <col min="12" max="12" width="0.796875" style="3" customWidth="1"/>
    <col min="13" max="13" width="16.5" style="3" bestFit="1" customWidth="1"/>
    <col min="14" max="14" width="4.296875" style="3" customWidth="1"/>
    <col min="15" max="15" width="1.796875" style="3" customWidth="1"/>
    <col min="16" max="19" width="11" style="3"/>
    <col min="20" max="20" width="1.59765625" style="3" customWidth="1"/>
    <col min="21" max="16384" width="11" style="3"/>
  </cols>
  <sheetData>
    <row r="2" spans="2:20" ht="16.2" thickBot="1"/>
    <row r="3" spans="2:20" ht="21">
      <c r="H3" s="208" t="s">
        <v>0</v>
      </c>
      <c r="I3" s="209"/>
      <c r="J3" s="209"/>
      <c r="K3" s="209"/>
      <c r="L3" s="209"/>
      <c r="M3" s="209"/>
      <c r="N3" s="209"/>
      <c r="O3" s="210"/>
    </row>
    <row r="4" spans="2:20" ht="21">
      <c r="H4" s="205" t="s">
        <v>1</v>
      </c>
      <c r="I4" s="206"/>
      <c r="J4" s="206"/>
      <c r="K4" s="206"/>
      <c r="L4" s="206"/>
      <c r="M4" s="206"/>
      <c r="N4" s="206"/>
      <c r="O4" s="207"/>
    </row>
    <row r="5" spans="2:20" ht="21.6" thickBot="1">
      <c r="H5" s="202" t="s">
        <v>2</v>
      </c>
      <c r="I5" s="203"/>
      <c r="J5" s="203"/>
      <c r="K5" s="203"/>
      <c r="L5" s="203"/>
      <c r="M5" s="203"/>
      <c r="N5" s="203"/>
      <c r="O5" s="204"/>
    </row>
    <row r="6" spans="2:20" ht="16.2" thickBot="1">
      <c r="G6" s="22"/>
      <c r="H6" s="22"/>
    </row>
    <row r="7" spans="2:20">
      <c r="B7" s="39"/>
      <c r="C7" s="40"/>
      <c r="D7" s="40"/>
      <c r="E7" s="40"/>
      <c r="F7" s="40"/>
      <c r="G7" s="41"/>
      <c r="H7" s="41"/>
      <c r="I7" s="40"/>
      <c r="J7" s="40"/>
      <c r="K7" s="40"/>
      <c r="L7" s="40"/>
      <c r="M7" s="40"/>
      <c r="N7" s="40"/>
      <c r="O7" s="40"/>
      <c r="P7" s="40"/>
      <c r="Q7" s="40"/>
      <c r="R7" s="40"/>
      <c r="S7" s="40"/>
      <c r="T7" s="42"/>
    </row>
    <row r="8" spans="2:20">
      <c r="B8" s="32"/>
      <c r="C8" s="56" t="s">
        <v>13</v>
      </c>
      <c r="D8" s="4">
        <v>2024</v>
      </c>
      <c r="G8" s="22"/>
      <c r="H8" s="22"/>
      <c r="I8" s="139" t="s">
        <v>116</v>
      </c>
      <c r="J8" s="5" t="s">
        <v>118</v>
      </c>
      <c r="K8" s="141" t="b">
        <v>0</v>
      </c>
      <c r="M8" s="5" t="s">
        <v>117</v>
      </c>
      <c r="N8" s="142" t="b">
        <v>0</v>
      </c>
      <c r="P8" s="50" t="s">
        <v>384</v>
      </c>
      <c r="Q8" s="51"/>
      <c r="R8" s="51"/>
      <c r="S8" s="51"/>
      <c r="T8" s="31"/>
    </row>
    <row r="9" spans="2:20">
      <c r="B9" s="32"/>
      <c r="T9" s="31"/>
    </row>
    <row r="10" spans="2:20" ht="21">
      <c r="B10" s="32"/>
      <c r="C10" s="219" t="s">
        <v>168</v>
      </c>
      <c r="D10" s="220"/>
      <c r="E10" s="220"/>
      <c r="F10" s="220"/>
      <c r="G10" s="220"/>
      <c r="H10" s="220"/>
      <c r="I10" s="220"/>
      <c r="J10" s="220"/>
      <c r="K10" s="220"/>
      <c r="L10" s="220"/>
      <c r="M10" s="220"/>
      <c r="N10" s="221"/>
      <c r="T10" s="31"/>
    </row>
    <row r="11" spans="2:20">
      <c r="B11" s="32"/>
      <c r="C11" s="222" t="s">
        <v>3</v>
      </c>
      <c r="D11" s="222"/>
      <c r="E11" s="222"/>
      <c r="F11" s="222"/>
      <c r="G11" s="222"/>
      <c r="H11" s="43"/>
      <c r="I11" s="212" t="s">
        <v>15</v>
      </c>
      <c r="J11" s="212"/>
      <c r="K11" s="212"/>
      <c r="L11" s="212"/>
      <c r="M11" s="212"/>
      <c r="N11" s="212"/>
      <c r="T11" s="31"/>
    </row>
    <row r="12" spans="2:20">
      <c r="B12" s="32"/>
      <c r="C12" s="146" t="s">
        <v>4</v>
      </c>
      <c r="D12" s="215"/>
      <c r="E12" s="215"/>
      <c r="F12" s="215"/>
      <c r="G12" s="215"/>
      <c r="H12" s="38"/>
      <c r="I12" s="55" t="s">
        <v>11</v>
      </c>
      <c r="J12" s="213"/>
      <c r="K12" s="213"/>
      <c r="L12" s="213"/>
      <c r="M12" s="213"/>
      <c r="N12" s="213"/>
      <c r="T12" s="31"/>
    </row>
    <row r="13" spans="2:20">
      <c r="B13" s="32"/>
      <c r="C13" s="146" t="s">
        <v>5</v>
      </c>
      <c r="D13" s="215"/>
      <c r="E13" s="215"/>
      <c r="F13" s="215"/>
      <c r="G13" s="215"/>
      <c r="H13" s="38"/>
      <c r="I13" s="55" t="s">
        <v>12</v>
      </c>
      <c r="J13" s="213"/>
      <c r="K13" s="213"/>
      <c r="L13" s="213"/>
      <c r="M13" s="213"/>
      <c r="N13" s="213"/>
      <c r="T13" s="31"/>
    </row>
    <row r="14" spans="2:20">
      <c r="B14" s="32"/>
      <c r="C14" s="146" t="s">
        <v>6</v>
      </c>
      <c r="D14" s="215"/>
      <c r="E14" s="215"/>
      <c r="F14" s="215"/>
      <c r="G14" s="215"/>
      <c r="H14" s="38"/>
      <c r="T14" s="31"/>
    </row>
    <row r="15" spans="2:20">
      <c r="B15" s="32"/>
      <c r="C15" s="146" t="s">
        <v>7</v>
      </c>
      <c r="D15" s="215"/>
      <c r="E15" s="215"/>
      <c r="F15" s="215"/>
      <c r="G15" s="215"/>
      <c r="H15" s="38"/>
      <c r="T15" s="31"/>
    </row>
    <row r="16" spans="2:20">
      <c r="B16" s="32"/>
      <c r="C16" s="146" t="s">
        <v>8</v>
      </c>
      <c r="D16" s="215"/>
      <c r="E16" s="215"/>
      <c r="F16" s="215"/>
      <c r="G16" s="215"/>
      <c r="H16" s="38"/>
      <c r="T16" s="31"/>
    </row>
    <row r="17" spans="2:20">
      <c r="B17" s="32"/>
      <c r="C17" s="146" t="s">
        <v>9</v>
      </c>
      <c r="D17" s="215"/>
      <c r="E17" s="215"/>
      <c r="F17" s="215"/>
      <c r="G17" s="215"/>
      <c r="H17" s="38"/>
      <c r="T17" s="31"/>
    </row>
    <row r="18" spans="2:20">
      <c r="B18" s="32"/>
      <c r="C18" s="146" t="s">
        <v>10</v>
      </c>
      <c r="D18" s="215"/>
      <c r="E18" s="215"/>
      <c r="F18" s="215"/>
      <c r="G18" s="215"/>
      <c r="H18" s="38"/>
      <c r="T18" s="31"/>
    </row>
    <row r="19" spans="2:20">
      <c r="B19" s="32"/>
      <c r="T19" s="31"/>
    </row>
    <row r="20" spans="2:20">
      <c r="B20" s="32"/>
      <c r="C20" s="201" t="s">
        <v>14</v>
      </c>
      <c r="D20" s="201"/>
      <c r="E20" s="201"/>
      <c r="F20" s="201"/>
      <c r="G20" s="201"/>
      <c r="T20" s="31"/>
    </row>
    <row r="21" spans="2:20">
      <c r="B21" s="32"/>
      <c r="C21" s="216" t="s">
        <v>16</v>
      </c>
      <c r="D21" s="216"/>
      <c r="E21" s="216"/>
      <c r="F21" s="216"/>
      <c r="G21" s="143"/>
      <c r="I21" s="50" t="s">
        <v>165</v>
      </c>
      <c r="J21" s="51"/>
      <c r="K21" s="51"/>
      <c r="L21" s="51"/>
      <c r="M21" s="51"/>
      <c r="N21" s="51"/>
      <c r="O21" s="51"/>
      <c r="P21" s="51"/>
      <c r="Q21" s="51"/>
      <c r="T21" s="31"/>
    </row>
    <row r="22" spans="2:20">
      <c r="B22" s="32"/>
      <c r="C22" s="216" t="s">
        <v>17</v>
      </c>
      <c r="D22" s="216"/>
      <c r="E22" s="216"/>
      <c r="F22" s="216"/>
      <c r="G22" s="143"/>
      <c r="I22" s="44" t="str">
        <f>IF(G21&lt;G22, "Total farm acres should be greater than or equal to all tillable acres.", "")</f>
        <v/>
      </c>
      <c r="T22" s="31"/>
    </row>
    <row r="23" spans="2:20">
      <c r="B23" s="32"/>
      <c r="C23" s="216" t="s">
        <v>18</v>
      </c>
      <c r="D23" s="216"/>
      <c r="E23" s="216"/>
      <c r="F23" s="216"/>
      <c r="G23" s="143"/>
      <c r="I23" s="44" t="str">
        <f>IF(G22&lt;G23, "Tillable acres should be greater than or equal to legume acres.", "")</f>
        <v/>
      </c>
      <c r="T23" s="31"/>
    </row>
    <row r="24" spans="2:20">
      <c r="B24" s="32"/>
      <c r="C24" s="216" t="s">
        <v>19</v>
      </c>
      <c r="D24" s="216"/>
      <c r="E24" s="216"/>
      <c r="F24" s="216"/>
      <c r="G24" s="143"/>
      <c r="I24" s="50" t="s">
        <v>164</v>
      </c>
      <c r="J24" s="51"/>
      <c r="K24" s="51"/>
      <c r="L24" s="51"/>
      <c r="M24" s="51"/>
      <c r="T24" s="31"/>
    </row>
    <row r="25" spans="2:20">
      <c r="B25" s="32"/>
      <c r="C25" s="216" t="s">
        <v>20</v>
      </c>
      <c r="D25" s="216"/>
      <c r="E25" s="216"/>
      <c r="F25" s="216"/>
      <c r="G25" s="143"/>
      <c r="I25" s="44" t="str">
        <f>IF(G22&lt;G24, "Tillable acres should be greater than or equal to acres receiving manure.", "")</f>
        <v/>
      </c>
      <c r="T25" s="31"/>
    </row>
    <row r="26" spans="2:20">
      <c r="B26" s="32"/>
      <c r="T26" s="31"/>
    </row>
    <row r="27" spans="2:20">
      <c r="B27" s="32"/>
      <c r="C27" s="201" t="s">
        <v>21</v>
      </c>
      <c r="D27" s="201"/>
      <c r="E27" s="201"/>
      <c r="F27" s="201"/>
      <c r="G27" s="201"/>
      <c r="H27" s="6"/>
      <c r="I27" s="201" t="s">
        <v>24</v>
      </c>
      <c r="J27" s="201"/>
      <c r="K27" s="201"/>
      <c r="L27" s="201"/>
      <c r="M27" s="201"/>
      <c r="N27" s="201"/>
      <c r="T27" s="31"/>
    </row>
    <row r="28" spans="2:20">
      <c r="B28" s="32"/>
      <c r="C28" s="214" t="s">
        <v>22</v>
      </c>
      <c r="D28" s="214"/>
      <c r="E28" s="213"/>
      <c r="F28" s="213"/>
      <c r="G28" s="213"/>
      <c r="I28" s="217" t="s">
        <v>26</v>
      </c>
      <c r="J28" s="217"/>
      <c r="K28" s="218"/>
      <c r="L28" s="218"/>
      <c r="M28" s="218"/>
      <c r="N28" s="218"/>
      <c r="T28" s="31"/>
    </row>
    <row r="29" spans="2:20">
      <c r="B29" s="32"/>
      <c r="C29" s="214" t="s">
        <v>23</v>
      </c>
      <c r="D29" s="214"/>
      <c r="E29" s="213"/>
      <c r="F29" s="213"/>
      <c r="G29" s="213"/>
      <c r="I29" s="217" t="s">
        <v>25</v>
      </c>
      <c r="J29" s="217"/>
      <c r="K29" s="218"/>
      <c r="L29" s="218"/>
      <c r="M29" s="218"/>
      <c r="N29" s="218"/>
      <c r="T29" s="31"/>
    </row>
    <row r="30" spans="2:20">
      <c r="B30" s="32"/>
      <c r="T30" s="31"/>
    </row>
    <row r="31" spans="2:20">
      <c r="B31" s="32"/>
      <c r="C31" s="214" t="s">
        <v>27</v>
      </c>
      <c r="D31" s="214"/>
      <c r="E31" s="214"/>
      <c r="F31" s="214"/>
      <c r="G31" s="214"/>
      <c r="H31" s="214"/>
      <c r="I31" s="214"/>
      <c r="J31" s="214"/>
      <c r="K31" s="144" t="b">
        <v>0</v>
      </c>
      <c r="T31" s="31"/>
    </row>
    <row r="32" spans="2:20">
      <c r="B32" s="32"/>
      <c r="C32" s="214" t="s">
        <v>28</v>
      </c>
      <c r="D32" s="214"/>
      <c r="E32" s="214"/>
      <c r="F32" s="214"/>
      <c r="G32" s="214"/>
      <c r="H32" s="214"/>
      <c r="I32" s="214"/>
      <c r="J32" s="214"/>
      <c r="K32" s="144" t="b">
        <v>0</v>
      </c>
      <c r="T32" s="31"/>
    </row>
    <row r="33" spans="2:20">
      <c r="B33" s="32"/>
      <c r="C33" s="214" t="s">
        <v>29</v>
      </c>
      <c r="D33" s="214"/>
      <c r="E33" s="214"/>
      <c r="F33" s="214"/>
      <c r="G33" s="214"/>
      <c r="H33" s="214"/>
      <c r="I33" s="214"/>
      <c r="J33" s="214"/>
      <c r="K33" s="144" t="b">
        <v>0</v>
      </c>
      <c r="T33" s="31"/>
    </row>
    <row r="34" spans="2:20">
      <c r="B34" s="32"/>
      <c r="C34" s="214" t="s">
        <v>30</v>
      </c>
      <c r="D34" s="214"/>
      <c r="E34" s="214"/>
      <c r="F34" s="214"/>
      <c r="G34" s="214"/>
      <c r="H34" s="214"/>
      <c r="I34" s="214"/>
      <c r="J34" s="214"/>
      <c r="K34" s="144" t="b">
        <v>0</v>
      </c>
      <c r="T34" s="31"/>
    </row>
    <row r="35" spans="2:20">
      <c r="B35" s="32"/>
      <c r="C35" s="214" t="s">
        <v>32</v>
      </c>
      <c r="D35" s="214"/>
      <c r="E35" s="214"/>
      <c r="F35" s="214"/>
      <c r="G35" s="214"/>
      <c r="H35" s="214"/>
      <c r="I35" s="214"/>
      <c r="J35" s="214"/>
      <c r="K35" s="144" t="b">
        <v>0</v>
      </c>
      <c r="T35" s="31"/>
    </row>
    <row r="36" spans="2:20">
      <c r="B36" s="32"/>
      <c r="C36" s="214" t="s">
        <v>31</v>
      </c>
      <c r="D36" s="214"/>
      <c r="E36" s="214"/>
      <c r="F36" s="214"/>
      <c r="G36" s="214"/>
      <c r="H36" s="214"/>
      <c r="I36" s="214"/>
      <c r="J36" s="214"/>
      <c r="K36" s="144" t="b">
        <v>0</v>
      </c>
      <c r="T36" s="31"/>
    </row>
    <row r="37" spans="2:20">
      <c r="B37" s="32"/>
      <c r="T37" s="31"/>
    </row>
    <row r="38" spans="2:20" ht="15.75" customHeight="1">
      <c r="B38" s="32"/>
      <c r="C38" s="201" t="s">
        <v>349</v>
      </c>
      <c r="D38" s="201"/>
      <c r="E38" s="201"/>
      <c r="F38" s="201"/>
      <c r="G38" s="201"/>
      <c r="H38" s="201"/>
      <c r="I38" s="201"/>
      <c r="J38" s="201"/>
      <c r="K38" s="201"/>
      <c r="L38" s="201"/>
      <c r="M38" s="201"/>
      <c r="N38" s="201"/>
      <c r="P38" s="57"/>
      <c r="Q38" s="57"/>
      <c r="R38" s="57"/>
      <c r="S38" s="57"/>
      <c r="T38" s="31"/>
    </row>
    <row r="39" spans="2:20" ht="15.75" customHeight="1">
      <c r="B39" s="32"/>
      <c r="C39" s="211"/>
      <c r="D39" s="211"/>
      <c r="E39" s="211"/>
      <c r="F39" s="211"/>
      <c r="G39" s="211"/>
      <c r="H39" s="211"/>
      <c r="I39" s="211"/>
      <c r="J39" s="211"/>
      <c r="K39" s="211"/>
      <c r="L39" s="211"/>
      <c r="M39" s="211"/>
      <c r="N39" s="211"/>
      <c r="P39" s="200" t="s">
        <v>350</v>
      </c>
      <c r="Q39" s="200"/>
      <c r="R39" s="200"/>
      <c r="S39" s="200"/>
      <c r="T39" s="31"/>
    </row>
    <row r="40" spans="2:20">
      <c r="B40" s="32"/>
      <c r="C40" s="211"/>
      <c r="D40" s="211"/>
      <c r="E40" s="211"/>
      <c r="F40" s="211"/>
      <c r="G40" s="211"/>
      <c r="H40" s="211"/>
      <c r="I40" s="211"/>
      <c r="J40" s="211"/>
      <c r="K40" s="211"/>
      <c r="L40" s="211"/>
      <c r="M40" s="211"/>
      <c r="N40" s="211"/>
      <c r="P40" s="200"/>
      <c r="Q40" s="200"/>
      <c r="R40" s="200"/>
      <c r="S40" s="200"/>
      <c r="T40" s="31"/>
    </row>
    <row r="41" spans="2:20">
      <c r="B41" s="32"/>
      <c r="C41" s="211"/>
      <c r="D41" s="211"/>
      <c r="E41" s="211"/>
      <c r="F41" s="211"/>
      <c r="G41" s="211"/>
      <c r="H41" s="211"/>
      <c r="I41" s="211"/>
      <c r="J41" s="211"/>
      <c r="K41" s="211"/>
      <c r="L41" s="211"/>
      <c r="M41" s="211"/>
      <c r="N41" s="211"/>
      <c r="P41" s="200"/>
      <c r="Q41" s="200"/>
      <c r="R41" s="200"/>
      <c r="S41" s="200"/>
      <c r="T41" s="31"/>
    </row>
    <row r="42" spans="2:20">
      <c r="B42" s="32"/>
      <c r="C42" s="211"/>
      <c r="D42" s="211"/>
      <c r="E42" s="211"/>
      <c r="F42" s="211"/>
      <c r="G42" s="211"/>
      <c r="H42" s="211"/>
      <c r="I42" s="211"/>
      <c r="J42" s="211"/>
      <c r="K42" s="211"/>
      <c r="L42" s="211"/>
      <c r="M42" s="211"/>
      <c r="N42" s="211"/>
      <c r="T42" s="31"/>
    </row>
    <row r="43" spans="2:20">
      <c r="B43" s="32"/>
      <c r="C43" s="211"/>
      <c r="D43" s="211"/>
      <c r="E43" s="211"/>
      <c r="F43" s="211"/>
      <c r="G43" s="211"/>
      <c r="H43" s="211"/>
      <c r="I43" s="211"/>
      <c r="J43" s="211"/>
      <c r="K43" s="211"/>
      <c r="L43" s="211"/>
      <c r="M43" s="211"/>
      <c r="N43" s="211"/>
      <c r="T43" s="31"/>
    </row>
    <row r="44" spans="2:20">
      <c r="B44" s="32"/>
      <c r="C44" s="211"/>
      <c r="D44" s="211"/>
      <c r="E44" s="211"/>
      <c r="F44" s="211"/>
      <c r="G44" s="211"/>
      <c r="H44" s="211"/>
      <c r="I44" s="211"/>
      <c r="J44" s="211"/>
      <c r="K44" s="211"/>
      <c r="L44" s="211"/>
      <c r="M44" s="211"/>
      <c r="N44" s="211"/>
      <c r="T44" s="31"/>
    </row>
    <row r="45" spans="2:20">
      <c r="B45" s="32"/>
      <c r="C45" s="211"/>
      <c r="D45" s="211"/>
      <c r="E45" s="211"/>
      <c r="F45" s="211"/>
      <c r="G45" s="211"/>
      <c r="H45" s="211"/>
      <c r="I45" s="211"/>
      <c r="J45" s="211"/>
      <c r="K45" s="211"/>
      <c r="L45" s="211"/>
      <c r="M45" s="211"/>
      <c r="N45" s="211"/>
      <c r="T45" s="31"/>
    </row>
    <row r="46" spans="2:20">
      <c r="B46" s="32"/>
      <c r="C46" s="211"/>
      <c r="D46" s="211"/>
      <c r="E46" s="211"/>
      <c r="F46" s="211"/>
      <c r="G46" s="211"/>
      <c r="H46" s="211"/>
      <c r="I46" s="211"/>
      <c r="J46" s="211"/>
      <c r="K46" s="211"/>
      <c r="L46" s="211"/>
      <c r="M46" s="211"/>
      <c r="N46" s="211"/>
      <c r="T46" s="31"/>
    </row>
    <row r="47" spans="2:20">
      <c r="B47" s="32"/>
      <c r="C47" s="211"/>
      <c r="D47" s="211"/>
      <c r="E47" s="211"/>
      <c r="F47" s="211"/>
      <c r="G47" s="211"/>
      <c r="H47" s="211"/>
      <c r="I47" s="211"/>
      <c r="J47" s="211"/>
      <c r="K47" s="211"/>
      <c r="L47" s="211"/>
      <c r="M47" s="211"/>
      <c r="N47" s="211"/>
      <c r="T47" s="31"/>
    </row>
    <row r="48" spans="2:20">
      <c r="B48" s="32"/>
      <c r="C48" s="211"/>
      <c r="D48" s="211"/>
      <c r="E48" s="211"/>
      <c r="F48" s="211"/>
      <c r="G48" s="211"/>
      <c r="H48" s="211"/>
      <c r="I48" s="211"/>
      <c r="J48" s="211"/>
      <c r="K48" s="211"/>
      <c r="L48" s="211"/>
      <c r="M48" s="211"/>
      <c r="N48" s="211"/>
      <c r="T48" s="31"/>
    </row>
    <row r="49" spans="2:20" ht="16.2" thickBot="1">
      <c r="B49" s="45"/>
      <c r="C49" s="46"/>
      <c r="D49" s="46"/>
      <c r="E49" s="46"/>
      <c r="F49" s="46"/>
      <c r="G49" s="46"/>
      <c r="H49" s="46"/>
      <c r="I49" s="46"/>
      <c r="J49" s="46"/>
      <c r="K49" s="46"/>
      <c r="L49" s="46"/>
      <c r="M49" s="46"/>
      <c r="N49" s="46"/>
      <c r="O49" s="46"/>
      <c r="P49" s="46"/>
      <c r="Q49" s="46"/>
      <c r="R49" s="46"/>
      <c r="S49" s="46"/>
      <c r="T49" s="47"/>
    </row>
  </sheetData>
  <sheetProtection algorithmName="SHA-512" hashValue="2OXLD2/X9h9DHQZRYrRsyQRQuA2jm/Ofm/kD+AO6jAO6pd5rblnIe4WYQNWK2td5aQRw821nd7YuzkO2i45FYA==" saltValue="YkG7Yhx8qQTwwIrmhO5wQw==" spinCount="100000" sheet="1" objects="1" scenarios="1" selectLockedCells="1"/>
  <mergeCells count="40">
    <mergeCell ref="K29:N29"/>
    <mergeCell ref="C27:G27"/>
    <mergeCell ref="E28:G28"/>
    <mergeCell ref="E29:G29"/>
    <mergeCell ref="C10:N10"/>
    <mergeCell ref="I28:J28"/>
    <mergeCell ref="K28:N28"/>
    <mergeCell ref="C11:G11"/>
    <mergeCell ref="D12:G12"/>
    <mergeCell ref="D13:G13"/>
    <mergeCell ref="D14:G14"/>
    <mergeCell ref="D15:G15"/>
    <mergeCell ref="C21:F21"/>
    <mergeCell ref="C22:F22"/>
    <mergeCell ref="C23:F23"/>
    <mergeCell ref="D16:G16"/>
    <mergeCell ref="D17:G17"/>
    <mergeCell ref="D18:G18"/>
    <mergeCell ref="C35:J35"/>
    <mergeCell ref="C24:F24"/>
    <mergeCell ref="C25:F25"/>
    <mergeCell ref="C28:D28"/>
    <mergeCell ref="C29:D29"/>
    <mergeCell ref="I29:J29"/>
    <mergeCell ref="P39:S41"/>
    <mergeCell ref="I27:N27"/>
    <mergeCell ref="H5:O5"/>
    <mergeCell ref="H4:O4"/>
    <mergeCell ref="H3:O3"/>
    <mergeCell ref="C38:N38"/>
    <mergeCell ref="C39:N48"/>
    <mergeCell ref="I11:N11"/>
    <mergeCell ref="J12:N12"/>
    <mergeCell ref="J13:N13"/>
    <mergeCell ref="C36:J36"/>
    <mergeCell ref="C31:J31"/>
    <mergeCell ref="C32:J32"/>
    <mergeCell ref="C33:J33"/>
    <mergeCell ref="C20:G20"/>
    <mergeCell ref="C34:J34"/>
  </mergeCells>
  <dataValidations count="3">
    <dataValidation type="custom" allowBlank="1" error="This should be less than or equal to the total farm acres. Please check. " sqref="G22:G23" xr:uid="{FD201C64-E350-4644-9EFB-1E03445D655B}">
      <formula1>G22 &lt;= G21</formula1>
    </dataValidation>
    <dataValidation type="custom" allowBlank="1" error="This should be less than or equal to the total farm acres. Please check. " sqref="G24" xr:uid="{A2307FBF-3C22-6B43-BF80-48E88825D5D2}">
      <formula1>G24 &lt;= G22</formula1>
    </dataValidation>
    <dataValidation allowBlank="1" sqref="G25" xr:uid="{AB170812-DDF8-4293-ABB9-B6E82311126D}"/>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29EB-08A3-B24C-838C-F8DDEDB6BEA5}">
  <dimension ref="B3:S30"/>
  <sheetViews>
    <sheetView workbookViewId="0">
      <selection activeCell="E21" sqref="E21"/>
    </sheetView>
  </sheetViews>
  <sheetFormatPr defaultColWidth="11" defaultRowHeight="15.6"/>
  <cols>
    <col min="1" max="2" width="2.296875" style="3" customWidth="1"/>
    <col min="3" max="3" width="12.796875" style="3" customWidth="1"/>
    <col min="4" max="4" width="11.59765625" style="3" customWidth="1"/>
    <col min="5" max="5" width="4.5" style="3" customWidth="1"/>
    <col min="6" max="6" width="12.09765625" style="3" customWidth="1"/>
    <col min="7" max="7" width="11" style="3"/>
    <col min="8" max="8" width="11.59765625" style="3" customWidth="1"/>
    <col min="9" max="9" width="13.09765625" style="3" customWidth="1"/>
    <col min="10" max="10" width="8.09765625" style="3" customWidth="1"/>
    <col min="11" max="11" width="1.5" style="3" customWidth="1"/>
    <col min="12" max="12" width="11.296875" style="3" customWidth="1"/>
    <col min="13" max="13" width="10.796875" style="3" customWidth="1"/>
    <col min="14" max="18" width="11" style="3"/>
    <col min="19" max="19" width="1.59765625" style="3" customWidth="1"/>
    <col min="20" max="16384" width="11" style="3"/>
  </cols>
  <sheetData>
    <row r="3" spans="2:19" ht="16.2" thickBot="1"/>
    <row r="4" spans="2:19">
      <c r="B4" s="39"/>
      <c r="C4" s="40"/>
      <c r="D4" s="40"/>
      <c r="E4" s="40"/>
      <c r="F4" s="40"/>
      <c r="G4" s="40"/>
      <c r="H4" s="40"/>
      <c r="I4" s="40"/>
      <c r="J4" s="40"/>
      <c r="K4" s="40"/>
      <c r="L4" s="40"/>
      <c r="M4" s="40"/>
      <c r="N4" s="40"/>
      <c r="O4" s="40"/>
      <c r="P4" s="40"/>
      <c r="Q4" s="40"/>
      <c r="R4" s="40"/>
      <c r="S4" s="42"/>
    </row>
    <row r="5" spans="2:19" ht="21">
      <c r="B5" s="32"/>
      <c r="C5" s="244" t="s">
        <v>167</v>
      </c>
      <c r="D5" s="244"/>
      <c r="E5" s="244"/>
      <c r="F5" s="244"/>
      <c r="G5" s="244"/>
      <c r="H5" s="244"/>
      <c r="I5" s="245"/>
      <c r="J5" s="245"/>
      <c r="K5" s="244"/>
      <c r="L5" s="244"/>
      <c r="M5" s="244"/>
      <c r="N5" s="244"/>
      <c r="O5" s="244"/>
      <c r="P5" s="244"/>
      <c r="Q5" s="244"/>
      <c r="R5" s="244"/>
      <c r="S5" s="31"/>
    </row>
    <row r="6" spans="2:19">
      <c r="B6" s="32"/>
      <c r="C6" s="201" t="s">
        <v>33</v>
      </c>
      <c r="D6" s="201"/>
      <c r="E6" s="201"/>
      <c r="F6" s="201"/>
      <c r="G6" s="201"/>
      <c r="H6" s="237"/>
      <c r="I6" s="230"/>
      <c r="J6" s="231"/>
      <c r="K6" s="58"/>
      <c r="S6" s="31"/>
    </row>
    <row r="7" spans="2:19">
      <c r="B7" s="32"/>
      <c r="C7" s="234" t="s">
        <v>34</v>
      </c>
      <c r="D7" s="234"/>
      <c r="E7" s="234"/>
      <c r="F7" s="234"/>
      <c r="G7" s="236" t="s">
        <v>42</v>
      </c>
      <c r="H7" s="151" t="s">
        <v>43</v>
      </c>
      <c r="I7" s="246" t="s">
        <v>202</v>
      </c>
      <c r="J7" s="246"/>
      <c r="K7" s="49"/>
      <c r="S7" s="31"/>
    </row>
    <row r="8" spans="2:19">
      <c r="B8" s="32"/>
      <c r="C8" s="234"/>
      <c r="D8" s="234"/>
      <c r="E8" s="234"/>
      <c r="F8" s="234"/>
      <c r="G8" s="236"/>
      <c r="H8" s="152" t="s">
        <v>44</v>
      </c>
      <c r="I8" s="246"/>
      <c r="J8" s="246"/>
      <c r="K8" s="58"/>
      <c r="S8" s="31"/>
    </row>
    <row r="9" spans="2:19">
      <c r="B9" s="32"/>
      <c r="C9" s="243" t="s">
        <v>35</v>
      </c>
      <c r="D9" s="214" t="s">
        <v>36</v>
      </c>
      <c r="E9" s="214"/>
      <c r="F9" s="214"/>
      <c r="G9" s="143"/>
      <c r="H9" s="147"/>
      <c r="I9" s="232"/>
      <c r="J9" s="232"/>
      <c r="K9" s="30"/>
      <c r="L9" s="239" t="s">
        <v>46</v>
      </c>
      <c r="M9" s="240"/>
      <c r="N9" s="241"/>
      <c r="S9" s="31"/>
    </row>
    <row r="10" spans="2:19">
      <c r="B10" s="32"/>
      <c r="C10" s="243"/>
      <c r="D10" s="214" t="s">
        <v>37</v>
      </c>
      <c r="E10" s="214"/>
      <c r="F10" s="214"/>
      <c r="G10" s="143"/>
      <c r="H10" s="147"/>
      <c r="I10" s="232"/>
      <c r="J10" s="232"/>
      <c r="K10" s="30"/>
      <c r="L10" s="239"/>
      <c r="M10" s="240"/>
      <c r="N10" s="241"/>
      <c r="S10" s="31"/>
    </row>
    <row r="11" spans="2:19">
      <c r="B11" s="32"/>
      <c r="C11" s="243"/>
      <c r="D11" s="214" t="s">
        <v>74</v>
      </c>
      <c r="E11" s="214"/>
      <c r="F11" s="214"/>
      <c r="G11" s="143"/>
      <c r="H11" s="147"/>
      <c r="I11" s="232"/>
      <c r="J11" s="232"/>
      <c r="K11" s="30"/>
      <c r="L11" s="56" t="s">
        <v>48</v>
      </c>
      <c r="M11" s="143"/>
      <c r="S11" s="31"/>
    </row>
    <row r="12" spans="2:19">
      <c r="B12" s="32"/>
      <c r="C12" s="243"/>
      <c r="D12" s="214" t="s">
        <v>73</v>
      </c>
      <c r="E12" s="214"/>
      <c r="F12" s="214"/>
      <c r="G12" s="143"/>
      <c r="H12" s="147"/>
      <c r="I12" s="232"/>
      <c r="J12" s="232"/>
      <c r="K12" s="30"/>
      <c r="L12" s="56" t="s">
        <v>47</v>
      </c>
      <c r="M12" s="143"/>
      <c r="S12" s="31"/>
    </row>
    <row r="13" spans="2:19">
      <c r="B13" s="32"/>
      <c r="C13" s="243"/>
      <c r="D13" s="214" t="s">
        <v>39</v>
      </c>
      <c r="E13" s="214"/>
      <c r="F13" s="214"/>
      <c r="G13" s="148"/>
      <c r="H13" s="147"/>
      <c r="I13" s="232"/>
      <c r="J13" s="232"/>
      <c r="K13" s="30"/>
      <c r="S13" s="31"/>
    </row>
    <row r="14" spans="2:19">
      <c r="B14" s="32"/>
      <c r="C14" s="243"/>
      <c r="D14" s="214" t="s">
        <v>40</v>
      </c>
      <c r="E14" s="214"/>
      <c r="F14" s="214"/>
      <c r="G14" s="148"/>
      <c r="H14" s="143"/>
      <c r="I14" s="6"/>
      <c r="J14" s="6"/>
      <c r="K14" s="6"/>
      <c r="L14" s="6"/>
      <c r="M14" s="6"/>
      <c r="N14" s="6"/>
      <c r="S14" s="31"/>
    </row>
    <row r="15" spans="2:19">
      <c r="B15" s="32"/>
      <c r="C15" s="242" t="s">
        <v>41</v>
      </c>
      <c r="D15" s="213"/>
      <c r="E15" s="213"/>
      <c r="F15" s="213"/>
      <c r="G15" s="148"/>
      <c r="H15" s="143"/>
      <c r="I15" s="7"/>
      <c r="J15" s="7"/>
      <c r="K15" s="7"/>
      <c r="L15" s="7"/>
      <c r="M15" s="7"/>
      <c r="N15" s="7"/>
      <c r="S15" s="31"/>
    </row>
    <row r="16" spans="2:19">
      <c r="B16" s="32"/>
      <c r="C16" s="242"/>
      <c r="D16" s="213"/>
      <c r="E16" s="213"/>
      <c r="F16" s="213"/>
      <c r="G16" s="148"/>
      <c r="H16" s="148"/>
      <c r="I16" s="8"/>
      <c r="J16" s="9" t="s">
        <v>163</v>
      </c>
      <c r="K16" s="10"/>
      <c r="L16" s="11" t="str">
        <f>IFERROR(_xlfn.CONCAT(SUMPRODUCT(G9:G19,H9:H19)/1000/'General Information'!G22," animal units per tillable acre"), " ")</f>
        <v xml:space="preserve"> </v>
      </c>
      <c r="M16" s="10"/>
      <c r="N16" s="10"/>
      <c r="O16" s="12"/>
      <c r="P16" s="12"/>
      <c r="Q16" s="12"/>
      <c r="R16" s="13"/>
      <c r="S16" s="31"/>
    </row>
    <row r="17" spans="2:19">
      <c r="B17" s="32"/>
      <c r="C17" s="242"/>
      <c r="D17" s="213"/>
      <c r="E17" s="213"/>
      <c r="F17" s="213"/>
      <c r="G17" s="148"/>
      <c r="H17" s="148"/>
      <c r="I17" s="14"/>
      <c r="J17" s="44"/>
      <c r="K17" s="59"/>
      <c r="L17" s="60" t="str">
        <f>IF(L16=" "," ","Animal density correct?")</f>
        <v xml:space="preserve"> </v>
      </c>
      <c r="M17" s="59"/>
      <c r="N17" s="59"/>
      <c r="O17" s="44"/>
      <c r="P17" s="44"/>
      <c r="Q17" s="44"/>
      <c r="R17" s="15"/>
      <c r="S17" s="31"/>
    </row>
    <row r="18" spans="2:19">
      <c r="B18" s="32"/>
      <c r="C18" s="242"/>
      <c r="D18" s="213"/>
      <c r="E18" s="213"/>
      <c r="F18" s="213"/>
      <c r="G18" s="148"/>
      <c r="H18" s="148"/>
      <c r="I18" s="14"/>
      <c r="J18" s="59"/>
      <c r="K18" s="59"/>
      <c r="L18" s="60" t="str">
        <f>IF(L16=" "," ","If not, check animal numbers and weights, and total tillable acres (General Information tab).")</f>
        <v xml:space="preserve"> </v>
      </c>
      <c r="M18" s="59"/>
      <c r="N18" s="59"/>
      <c r="O18" s="44"/>
      <c r="P18" s="44"/>
      <c r="Q18" s="44"/>
      <c r="R18" s="15"/>
      <c r="S18" s="31"/>
    </row>
    <row r="19" spans="2:19">
      <c r="B19" s="32"/>
      <c r="C19" s="242"/>
      <c r="D19" s="213"/>
      <c r="E19" s="213"/>
      <c r="F19" s="213"/>
      <c r="G19" s="148"/>
      <c r="H19" s="148"/>
      <c r="I19" s="16"/>
      <c r="J19" s="17" t="s">
        <v>385</v>
      </c>
      <c r="K19" s="18"/>
      <c r="L19" s="18"/>
      <c r="M19" s="18"/>
      <c r="N19" s="18"/>
      <c r="O19" s="19"/>
      <c r="P19" s="19"/>
      <c r="Q19" s="19"/>
      <c r="R19" s="20"/>
      <c r="S19" s="31"/>
    </row>
    <row r="20" spans="2:19">
      <c r="B20" s="32"/>
      <c r="S20" s="31"/>
    </row>
    <row r="21" spans="2:19">
      <c r="B21" s="32"/>
      <c r="C21" s="237" t="s">
        <v>129</v>
      </c>
      <c r="D21" s="238"/>
      <c r="E21" s="150" t="b">
        <v>0</v>
      </c>
      <c r="S21" s="31"/>
    </row>
    <row r="22" spans="2:19" ht="16.05" customHeight="1">
      <c r="B22" s="32"/>
      <c r="C22" s="233" t="str">
        <f>IF($E$21=TRUE,"Age group","")</f>
        <v/>
      </c>
      <c r="D22" s="233" t="str">
        <f>IF($E$21=TRUE,"Number","")</f>
        <v/>
      </c>
      <c r="E22" s="233" t="str">
        <f>IF($E$21=TRUE,"Period of time","")</f>
        <v/>
      </c>
      <c r="F22" s="234"/>
      <c r="G22" s="234"/>
      <c r="H22" s="235" t="str">
        <f>IF($E$21=TRUE, "Do you supply feed?","")</f>
        <v/>
      </c>
      <c r="I22" s="235" t="str">
        <f>IF($E$21=TRUE, "Do you handle manure?","")</f>
        <v/>
      </c>
      <c r="J22" s="61"/>
      <c r="S22" s="31"/>
    </row>
    <row r="23" spans="2:19">
      <c r="B23" s="32"/>
      <c r="C23" s="234"/>
      <c r="D23" s="234"/>
      <c r="E23" s="234"/>
      <c r="F23" s="234"/>
      <c r="G23" s="234"/>
      <c r="H23" s="235"/>
      <c r="I23" s="235"/>
      <c r="J23" s="61"/>
      <c r="S23" s="31"/>
    </row>
    <row r="24" spans="2:19">
      <c r="B24" s="32"/>
      <c r="C24" s="143"/>
      <c r="D24" s="143"/>
      <c r="E24" s="213"/>
      <c r="F24" s="213"/>
      <c r="G24" s="213"/>
      <c r="H24" s="153" t="b">
        <v>0</v>
      </c>
      <c r="I24" s="153" t="b">
        <v>0</v>
      </c>
      <c r="L24" s="229" t="s">
        <v>324</v>
      </c>
      <c r="M24" s="229"/>
      <c r="N24" s="229"/>
      <c r="O24" s="229"/>
      <c r="P24" s="229"/>
      <c r="Q24" s="229"/>
      <c r="R24" s="229"/>
      <c r="S24" s="31"/>
    </row>
    <row r="25" spans="2:19">
      <c r="B25" s="32"/>
      <c r="C25" s="143"/>
      <c r="D25" s="143"/>
      <c r="E25" s="213"/>
      <c r="F25" s="213"/>
      <c r="G25" s="213"/>
      <c r="H25" s="153" t="b">
        <v>0</v>
      </c>
      <c r="I25" s="153" t="b">
        <v>0</v>
      </c>
      <c r="L25" s="223"/>
      <c r="M25" s="224"/>
      <c r="N25" s="224"/>
      <c r="O25" s="224"/>
      <c r="P25" s="224"/>
      <c r="Q25" s="224"/>
      <c r="R25" s="225"/>
      <c r="S25" s="31"/>
    </row>
    <row r="26" spans="2:19">
      <c r="B26" s="32"/>
      <c r="C26" s="143"/>
      <c r="D26" s="143"/>
      <c r="E26" s="213"/>
      <c r="F26" s="213"/>
      <c r="G26" s="213"/>
      <c r="H26" s="153" t="b">
        <v>0</v>
      </c>
      <c r="I26" s="153" t="b">
        <v>0</v>
      </c>
      <c r="L26" s="223"/>
      <c r="M26" s="224"/>
      <c r="N26" s="224"/>
      <c r="O26" s="224"/>
      <c r="P26" s="224"/>
      <c r="Q26" s="224"/>
      <c r="R26" s="225"/>
      <c r="S26" s="31"/>
    </row>
    <row r="27" spans="2:19">
      <c r="B27" s="32"/>
      <c r="C27" s="143"/>
      <c r="D27" s="143"/>
      <c r="E27" s="213"/>
      <c r="F27" s="213"/>
      <c r="G27" s="213"/>
      <c r="H27" s="153" t="b">
        <v>0</v>
      </c>
      <c r="I27" s="153" t="b">
        <v>0</v>
      </c>
      <c r="L27" s="223"/>
      <c r="M27" s="224"/>
      <c r="N27" s="224"/>
      <c r="O27" s="224"/>
      <c r="P27" s="224"/>
      <c r="Q27" s="224"/>
      <c r="R27" s="225"/>
      <c r="S27" s="31"/>
    </row>
    <row r="28" spans="2:19">
      <c r="B28" s="32"/>
      <c r="C28" s="143"/>
      <c r="D28" s="143"/>
      <c r="E28" s="213"/>
      <c r="F28" s="213"/>
      <c r="G28" s="213"/>
      <c r="H28" s="153" t="b">
        <v>0</v>
      </c>
      <c r="I28" s="153" t="b">
        <v>0</v>
      </c>
      <c r="L28" s="226"/>
      <c r="M28" s="227"/>
      <c r="N28" s="227"/>
      <c r="O28" s="227"/>
      <c r="P28" s="227"/>
      <c r="Q28" s="227"/>
      <c r="R28" s="228"/>
      <c r="S28" s="31"/>
    </row>
    <row r="29" spans="2:19" ht="16.2" thickBot="1">
      <c r="B29" s="45"/>
      <c r="C29" s="46"/>
      <c r="D29" s="46"/>
      <c r="E29" s="46"/>
      <c r="F29" s="46"/>
      <c r="G29" s="46"/>
      <c r="H29" s="62" t="s">
        <v>325</v>
      </c>
      <c r="I29" s="46"/>
      <c r="J29" s="46"/>
      <c r="K29" s="46"/>
      <c r="L29" s="46"/>
      <c r="M29" s="46"/>
      <c r="N29" s="46"/>
      <c r="O29" s="46"/>
      <c r="P29" s="46"/>
      <c r="Q29" s="46"/>
      <c r="R29" s="46"/>
      <c r="S29" s="47"/>
    </row>
    <row r="30" spans="2:19">
      <c r="H30" s="21" t="s">
        <v>326</v>
      </c>
    </row>
  </sheetData>
  <sheetProtection algorithmName="SHA-512" hashValue="If8Vn2eZYx+TGcw322fbi9IJzvb+54/BecT8WoJTIhjH5WAafiqvoMnRzJJcU3IOZT0LtrE8D/s7Riicq3qflg==" saltValue="n4KSHyTBxkNrErQLWzfPNQ==" spinCount="100000" sheet="1" selectLockedCells="1"/>
  <mergeCells count="40">
    <mergeCell ref="C5:R5"/>
    <mergeCell ref="I7:J8"/>
    <mergeCell ref="D19:F19"/>
    <mergeCell ref="D9:F9"/>
    <mergeCell ref="D10:F10"/>
    <mergeCell ref="D11:F11"/>
    <mergeCell ref="D12:F12"/>
    <mergeCell ref="D13:F13"/>
    <mergeCell ref="C21:D21"/>
    <mergeCell ref="C22:C23"/>
    <mergeCell ref="D22:D23"/>
    <mergeCell ref="L9:L10"/>
    <mergeCell ref="M9:N9"/>
    <mergeCell ref="M10:N10"/>
    <mergeCell ref="I11:J11"/>
    <mergeCell ref="I12:J12"/>
    <mergeCell ref="I13:J13"/>
    <mergeCell ref="C15:C19"/>
    <mergeCell ref="C9:C14"/>
    <mergeCell ref="D14:F14"/>
    <mergeCell ref="D15:F15"/>
    <mergeCell ref="D16:F16"/>
    <mergeCell ref="D17:F17"/>
    <mergeCell ref="D18:F18"/>
    <mergeCell ref="L25:R28"/>
    <mergeCell ref="L24:R24"/>
    <mergeCell ref="E27:G27"/>
    <mergeCell ref="E28:G28"/>
    <mergeCell ref="I6:J6"/>
    <mergeCell ref="I9:J9"/>
    <mergeCell ref="I10:J10"/>
    <mergeCell ref="E22:G23"/>
    <mergeCell ref="H22:H23"/>
    <mergeCell ref="I22:I23"/>
    <mergeCell ref="E24:G24"/>
    <mergeCell ref="E25:G25"/>
    <mergeCell ref="E26:G26"/>
    <mergeCell ref="C7:F8"/>
    <mergeCell ref="G7:G8"/>
    <mergeCell ref="C6:H6"/>
  </mergeCells>
  <conditionalFormatting sqref="C22:R28">
    <cfRule type="expression" dxfId="252" priority="7">
      <formula>$E$21=FALSE</formula>
    </cfRule>
  </conditionalFormatting>
  <conditionalFormatting sqref="H29">
    <cfRule type="expression" dxfId="251" priority="3">
      <formula>COUNTIF($H$24:$H$28, "Yes")&gt;0</formula>
    </cfRule>
  </conditionalFormatting>
  <conditionalFormatting sqref="H30">
    <cfRule type="expression" dxfId="250" priority="2">
      <formula>COUNTIF($I$24:$I$28, "Yes")&gt;0</formula>
    </cfRule>
  </conditionalFormatting>
  <conditionalFormatting sqref="L24:R28">
    <cfRule type="expression" dxfId="247" priority="5">
      <formula>$E$21=FALSE</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091D0D87-EA3D-4757-B1F6-00DBB37A55FB}">
            <xm:f>'General Information'!$N$8=TRUE</xm:f>
            <x14:dxf>
              <font>
                <color theme="1"/>
              </font>
              <fill>
                <patternFill>
                  <bgColor theme="9" tint="0.59996337778862885"/>
                </patternFill>
              </fill>
              <border>
                <left style="thin">
                  <color auto="1"/>
                </left>
                <right style="thin">
                  <color auto="1"/>
                </right>
                <top style="thin">
                  <color auto="1"/>
                </top>
                <bottom style="thin">
                  <color auto="1"/>
                </bottom>
                <vertical/>
                <horizontal/>
              </border>
            </x14:dxf>
          </x14:cfRule>
          <xm:sqref>I7:J8</xm:sqref>
        </x14:conditionalFormatting>
        <x14:conditionalFormatting xmlns:xm="http://schemas.microsoft.com/office/excel/2006/main">
          <x14:cfRule type="expression" priority="6" id="{A44C21A7-DC13-6E42-A46B-79A1EAD90233}">
            <xm:f>'General Information'!$N$8=TRUE</xm:f>
            <x14:dxf>
              <font>
                <color theme="1"/>
              </font>
              <fill>
                <patternFill>
                  <bgColor theme="0"/>
                </patternFill>
              </fill>
              <border>
                <left style="thin">
                  <color auto="1"/>
                </left>
                <right style="thin">
                  <color auto="1"/>
                </right>
                <top style="thin">
                  <color auto="1"/>
                </top>
                <bottom style="thin">
                  <color auto="1"/>
                </bottom>
                <vertical/>
                <horizontal/>
              </border>
            </x14:dxf>
          </x14:cfRule>
          <xm:sqref>I8:J13</xm:sqref>
        </x14:conditionalFormatting>
      </x14:conditionalFormattings>
    </ext>
    <ext xmlns:x14="http://schemas.microsoft.com/office/spreadsheetml/2009/9/main" uri="{CCE6A557-97BC-4b89-ADB6-D9C93CAAB3DF}">
      <x14:dataValidations xmlns:xm="http://schemas.microsoft.com/office/excel/2006/main" count="5">
        <x14:dataValidation type="whole" errorStyle="warning" allowBlank="1" showInputMessage="1" showErrorMessage="1" error="Please check weight is correct" xr:uid="{059FC0E3-3C11-2D42-BDFF-0E0C3D831B2B}">
          <x14:formula1>
            <xm:f>'Data validation'!L2</xm:f>
          </x14:formula1>
          <x14:formula2>
            <xm:f>'Data validation'!L3</xm:f>
          </x14:formula2>
          <xm:sqref>H9</xm:sqref>
        </x14:dataValidation>
        <x14:dataValidation type="whole" errorStyle="warning" allowBlank="1" showInputMessage="1" showErrorMessage="1" error="Please check weight is correct" xr:uid="{45733BF9-F954-384F-B0AF-0503A7EBE83E}">
          <x14:formula1>
            <xm:f>'Data validation'!L4</xm:f>
          </x14:formula1>
          <x14:formula2>
            <xm:f>'Data validation'!L5</xm:f>
          </x14:formula2>
          <xm:sqref>H10</xm:sqref>
        </x14:dataValidation>
        <x14:dataValidation type="whole" errorStyle="warning" allowBlank="1" showInputMessage="1" showErrorMessage="1" error="Please check weight is correct" xr:uid="{ED151C1B-951C-FF48-89DA-846C9B4FB7AB}">
          <x14:formula1>
            <xm:f>'Data validation'!L6</xm:f>
          </x14:formula1>
          <x14:formula2>
            <xm:f>'Data validation'!L7</xm:f>
          </x14:formula2>
          <xm:sqref>H11</xm:sqref>
        </x14:dataValidation>
        <x14:dataValidation type="whole" errorStyle="warning" allowBlank="1" showInputMessage="1" showErrorMessage="1" error="Please check weight is correct" xr:uid="{BCDAA235-B7E8-6C44-815E-65BA0C5CFD69}">
          <x14:formula1>
            <xm:f>'Data validation'!L8</xm:f>
          </x14:formula1>
          <x14:formula2>
            <xm:f>'Data validation'!L9</xm:f>
          </x14:formula2>
          <xm:sqref>H12</xm:sqref>
        </x14:dataValidation>
        <x14:dataValidation type="whole" errorStyle="warning" allowBlank="1" showInputMessage="1" showErrorMessage="1" error="Please check weight is correct" xr:uid="{00853729-E59C-A845-B9CC-F9698E40E9AE}">
          <x14:formula1>
            <xm:f>'Data validation'!L10</xm:f>
          </x14:formula1>
          <x14:formula2>
            <xm:f>'Data validation'!L11</xm:f>
          </x14:formula2>
          <xm:sqref>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7C78-EC23-FA49-8F16-1E59333C97EA}">
  <dimension ref="A3:Z97"/>
  <sheetViews>
    <sheetView workbookViewId="0">
      <selection activeCell="X7" sqref="X7:Z17"/>
    </sheetView>
  </sheetViews>
  <sheetFormatPr defaultColWidth="11" defaultRowHeight="15.6"/>
  <cols>
    <col min="1" max="2" width="2.296875" style="3" customWidth="1"/>
    <col min="3" max="3" width="8" style="3" customWidth="1"/>
    <col min="4" max="4" width="18.296875" style="3" customWidth="1"/>
    <col min="5" max="5" width="11" style="3"/>
    <col min="6" max="6" width="7.796875" style="3" bestFit="1" customWidth="1"/>
    <col min="7" max="11" width="11" style="3"/>
    <col min="12" max="12" width="4.09765625" style="3" customWidth="1"/>
    <col min="13" max="13" width="1.796875" style="3" bestFit="1" customWidth="1"/>
    <col min="14" max="14" width="3.09765625" style="3" bestFit="1" customWidth="1"/>
    <col min="15" max="15" width="1.796875" style="3" bestFit="1" customWidth="1"/>
    <col min="16" max="16" width="5" style="3" customWidth="1"/>
    <col min="17" max="17" width="6.296875" style="3" customWidth="1"/>
    <col min="18" max="18" width="19.5" style="3" customWidth="1"/>
    <col min="19" max="20" width="10.59765625" style="3" customWidth="1"/>
    <col min="21" max="21" width="13.296875" style="3" customWidth="1"/>
    <col min="22" max="22" width="11" style="3"/>
    <col min="23" max="23" width="2" style="3" customWidth="1"/>
    <col min="24" max="16384" width="11" style="3"/>
  </cols>
  <sheetData>
    <row r="3" spans="1:26" ht="16.2" thickBot="1">
      <c r="E3" s="23"/>
    </row>
    <row r="4" spans="1:26">
      <c r="B4" s="39"/>
      <c r="C4" s="40"/>
      <c r="D4" s="40"/>
      <c r="E4" s="63"/>
      <c r="F4" s="40"/>
      <c r="G4" s="40"/>
      <c r="H4" s="40"/>
      <c r="I4" s="40"/>
      <c r="J4" s="40"/>
      <c r="K4" s="40"/>
      <c r="L4" s="40"/>
      <c r="M4" s="40"/>
      <c r="N4" s="40"/>
      <c r="O4" s="40"/>
      <c r="P4" s="40"/>
      <c r="Q4" s="40"/>
      <c r="R4" s="40"/>
      <c r="S4" s="40"/>
      <c r="T4" s="40"/>
      <c r="U4" s="40"/>
      <c r="V4" s="40"/>
      <c r="W4" s="42"/>
    </row>
    <row r="5" spans="1:26" ht="21.6" thickBot="1">
      <c r="B5" s="32"/>
      <c r="C5" s="219" t="s">
        <v>391</v>
      </c>
      <c r="D5" s="220"/>
      <c r="E5" s="220"/>
      <c r="F5" s="220"/>
      <c r="G5" s="220"/>
      <c r="H5" s="220"/>
      <c r="I5" s="220"/>
      <c r="J5" s="220"/>
      <c r="K5" s="220"/>
      <c r="L5" s="220"/>
      <c r="M5" s="220"/>
      <c r="N5" s="220"/>
      <c r="O5" s="220"/>
      <c r="P5" s="220"/>
      <c r="Q5" s="220"/>
      <c r="R5" s="220"/>
      <c r="S5" s="220"/>
      <c r="T5" s="220"/>
      <c r="U5" s="220"/>
      <c r="V5" s="221"/>
      <c r="W5" s="64"/>
    </row>
    <row r="6" spans="1:26" s="6" customFormat="1" ht="16.2" thickBot="1">
      <c r="A6" s="3"/>
      <c r="B6" s="32"/>
      <c r="C6" s="272" t="s">
        <v>49</v>
      </c>
      <c r="D6" s="273"/>
      <c r="E6" s="263" t="s">
        <v>50</v>
      </c>
      <c r="F6" s="73" t="s">
        <v>64</v>
      </c>
      <c r="G6" s="74" t="s">
        <v>51</v>
      </c>
      <c r="H6" s="270" t="s">
        <v>53</v>
      </c>
      <c r="I6" s="73" t="s">
        <v>54</v>
      </c>
      <c r="J6" s="74" t="s">
        <v>56</v>
      </c>
      <c r="K6" s="73" t="s">
        <v>57</v>
      </c>
      <c r="L6" s="272" t="s">
        <v>58</v>
      </c>
      <c r="M6" s="281"/>
      <c r="N6" s="281"/>
      <c r="O6" s="273"/>
      <c r="P6" s="272" t="s">
        <v>59</v>
      </c>
      <c r="Q6" s="273"/>
      <c r="R6" s="263" t="s">
        <v>60</v>
      </c>
      <c r="S6" s="74" t="s">
        <v>61</v>
      </c>
      <c r="T6" s="276" t="s">
        <v>263</v>
      </c>
      <c r="U6" s="74" t="s">
        <v>65</v>
      </c>
      <c r="V6" s="77" t="s">
        <v>62</v>
      </c>
      <c r="W6" s="65"/>
      <c r="X6" s="247" t="s">
        <v>394</v>
      </c>
      <c r="Y6" s="248"/>
      <c r="Z6" s="249"/>
    </row>
    <row r="7" spans="1:26" s="24" customFormat="1">
      <c r="A7" s="3"/>
      <c r="B7" s="32"/>
      <c r="C7" s="274"/>
      <c r="D7" s="275"/>
      <c r="E7" s="264"/>
      <c r="F7" s="80" t="s">
        <v>45</v>
      </c>
      <c r="G7" s="81" t="s">
        <v>52</v>
      </c>
      <c r="H7" s="271"/>
      <c r="I7" s="80" t="s">
        <v>55</v>
      </c>
      <c r="J7" s="81" t="s">
        <v>55</v>
      </c>
      <c r="K7" s="80" t="s">
        <v>55</v>
      </c>
      <c r="L7" s="274"/>
      <c r="M7" s="282"/>
      <c r="N7" s="282"/>
      <c r="O7" s="275"/>
      <c r="P7" s="274"/>
      <c r="Q7" s="275"/>
      <c r="R7" s="264"/>
      <c r="S7" s="81" t="s">
        <v>45</v>
      </c>
      <c r="T7" s="277"/>
      <c r="U7" s="81" t="s">
        <v>63</v>
      </c>
      <c r="V7" s="83" t="s">
        <v>63</v>
      </c>
      <c r="W7" s="64"/>
      <c r="X7" s="250"/>
      <c r="Y7" s="251"/>
      <c r="Z7" s="252"/>
    </row>
    <row r="8" spans="1:26">
      <c r="B8" s="32"/>
      <c r="C8" s="267"/>
      <c r="D8" s="269"/>
      <c r="E8" s="147"/>
      <c r="F8" s="147"/>
      <c r="G8" s="147"/>
      <c r="H8" s="154" t="b">
        <v>0</v>
      </c>
      <c r="I8" s="147"/>
      <c r="J8" s="147"/>
      <c r="K8" s="147"/>
      <c r="L8" s="267"/>
      <c r="M8" s="268"/>
      <c r="N8" s="268"/>
      <c r="O8" s="269"/>
      <c r="P8" s="267"/>
      <c r="Q8" s="269"/>
      <c r="R8" s="147"/>
      <c r="S8" s="147"/>
      <c r="T8" s="154" t="b">
        <v>0</v>
      </c>
      <c r="U8" s="147"/>
      <c r="V8" s="147"/>
      <c r="W8" s="31"/>
      <c r="X8" s="253"/>
      <c r="Y8" s="224"/>
      <c r="Z8" s="254"/>
    </row>
    <row r="9" spans="1:26">
      <c r="B9" s="32"/>
      <c r="C9" s="267"/>
      <c r="D9" s="269"/>
      <c r="E9" s="147"/>
      <c r="F9" s="143"/>
      <c r="G9" s="143"/>
      <c r="H9" s="154" t="b">
        <v>0</v>
      </c>
      <c r="I9" s="143"/>
      <c r="J9" s="143"/>
      <c r="K9" s="143"/>
      <c r="L9" s="267"/>
      <c r="M9" s="268"/>
      <c r="N9" s="268"/>
      <c r="O9" s="269"/>
      <c r="P9" s="267"/>
      <c r="Q9" s="269"/>
      <c r="R9" s="143"/>
      <c r="S9" s="143"/>
      <c r="T9" s="144" t="b">
        <v>0</v>
      </c>
      <c r="U9" s="143"/>
      <c r="V9" s="143"/>
      <c r="W9" s="31"/>
      <c r="X9" s="253"/>
      <c r="Y9" s="224"/>
      <c r="Z9" s="254"/>
    </row>
    <row r="10" spans="1:26">
      <c r="B10" s="32"/>
      <c r="C10" s="267"/>
      <c r="D10" s="269"/>
      <c r="E10" s="147"/>
      <c r="F10" s="143"/>
      <c r="G10" s="143"/>
      <c r="H10" s="154" t="b">
        <v>0</v>
      </c>
      <c r="I10" s="143"/>
      <c r="J10" s="143"/>
      <c r="K10" s="143"/>
      <c r="L10" s="267"/>
      <c r="M10" s="268"/>
      <c r="N10" s="268"/>
      <c r="O10" s="269"/>
      <c r="P10" s="267"/>
      <c r="Q10" s="269"/>
      <c r="R10" s="143"/>
      <c r="S10" s="143"/>
      <c r="T10" s="144" t="b">
        <v>0</v>
      </c>
      <c r="U10" s="143"/>
      <c r="V10" s="143"/>
      <c r="W10" s="31"/>
      <c r="X10" s="253"/>
      <c r="Y10" s="224"/>
      <c r="Z10" s="254"/>
    </row>
    <row r="11" spans="1:26">
      <c r="B11" s="32"/>
      <c r="C11" s="267"/>
      <c r="D11" s="269"/>
      <c r="E11" s="147"/>
      <c r="F11" s="143"/>
      <c r="G11" s="143"/>
      <c r="H11" s="154" t="b">
        <v>0</v>
      </c>
      <c r="I11" s="143"/>
      <c r="J11" s="143"/>
      <c r="K11" s="143"/>
      <c r="L11" s="267"/>
      <c r="M11" s="268"/>
      <c r="N11" s="268"/>
      <c r="O11" s="269"/>
      <c r="P11" s="267"/>
      <c r="Q11" s="269"/>
      <c r="R11" s="143"/>
      <c r="S11" s="143"/>
      <c r="T11" s="144" t="b">
        <v>0</v>
      </c>
      <c r="U11" s="143"/>
      <c r="V11" s="143"/>
      <c r="W11" s="31"/>
      <c r="X11" s="253"/>
      <c r="Y11" s="224"/>
      <c r="Z11" s="254"/>
    </row>
    <row r="12" spans="1:26">
      <c r="B12" s="32"/>
      <c r="C12" s="267"/>
      <c r="D12" s="269"/>
      <c r="E12" s="147"/>
      <c r="F12" s="143"/>
      <c r="G12" s="143"/>
      <c r="H12" s="154" t="b">
        <v>0</v>
      </c>
      <c r="I12" s="143"/>
      <c r="J12" s="143"/>
      <c r="K12" s="143"/>
      <c r="L12" s="267"/>
      <c r="M12" s="268"/>
      <c r="N12" s="268"/>
      <c r="O12" s="269"/>
      <c r="P12" s="267"/>
      <c r="Q12" s="269"/>
      <c r="R12" s="143"/>
      <c r="S12" s="143"/>
      <c r="T12" s="144" t="b">
        <v>0</v>
      </c>
      <c r="U12" s="143"/>
      <c r="V12" s="143"/>
      <c r="W12" s="31"/>
      <c r="X12" s="253"/>
      <c r="Y12" s="224"/>
      <c r="Z12" s="254"/>
    </row>
    <row r="13" spans="1:26">
      <c r="B13" s="32"/>
      <c r="C13" s="267"/>
      <c r="D13" s="269"/>
      <c r="E13" s="147"/>
      <c r="F13" s="143"/>
      <c r="G13" s="143"/>
      <c r="H13" s="154" t="b">
        <v>0</v>
      </c>
      <c r="I13" s="143"/>
      <c r="J13" s="143"/>
      <c r="K13" s="143"/>
      <c r="L13" s="267"/>
      <c r="M13" s="268"/>
      <c r="N13" s="268"/>
      <c r="O13" s="269"/>
      <c r="P13" s="267"/>
      <c r="Q13" s="269"/>
      <c r="R13" s="143"/>
      <c r="S13" s="143"/>
      <c r="T13" s="144" t="b">
        <v>0</v>
      </c>
      <c r="U13" s="143"/>
      <c r="V13" s="143"/>
      <c r="W13" s="31"/>
      <c r="X13" s="253"/>
      <c r="Y13" s="224"/>
      <c r="Z13" s="254"/>
    </row>
    <row r="14" spans="1:26">
      <c r="B14" s="32"/>
      <c r="C14" s="267"/>
      <c r="D14" s="269"/>
      <c r="E14" s="147"/>
      <c r="F14" s="143"/>
      <c r="G14" s="143"/>
      <c r="H14" s="154" t="b">
        <v>0</v>
      </c>
      <c r="I14" s="143"/>
      <c r="J14" s="143"/>
      <c r="K14" s="143"/>
      <c r="L14" s="267"/>
      <c r="M14" s="268"/>
      <c r="N14" s="268"/>
      <c r="O14" s="269"/>
      <c r="P14" s="267"/>
      <c r="Q14" s="269"/>
      <c r="R14" s="143"/>
      <c r="S14" s="143"/>
      <c r="T14" s="144" t="b">
        <v>0</v>
      </c>
      <c r="U14" s="143"/>
      <c r="V14" s="143"/>
      <c r="W14" s="31"/>
      <c r="X14" s="253"/>
      <c r="Y14" s="224"/>
      <c r="Z14" s="254"/>
    </row>
    <row r="15" spans="1:26">
      <c r="B15" s="32"/>
      <c r="C15" s="267"/>
      <c r="D15" s="269"/>
      <c r="E15" s="147"/>
      <c r="F15" s="143"/>
      <c r="G15" s="143"/>
      <c r="H15" s="154" t="b">
        <v>0</v>
      </c>
      <c r="I15" s="143"/>
      <c r="J15" s="143"/>
      <c r="K15" s="143"/>
      <c r="L15" s="267"/>
      <c r="M15" s="268"/>
      <c r="N15" s="268"/>
      <c r="O15" s="269"/>
      <c r="P15" s="267"/>
      <c r="Q15" s="269"/>
      <c r="R15" s="143"/>
      <c r="S15" s="143"/>
      <c r="T15" s="144" t="b">
        <v>0</v>
      </c>
      <c r="U15" s="143"/>
      <c r="V15" s="143"/>
      <c r="W15" s="31"/>
      <c r="X15" s="253"/>
      <c r="Y15" s="224"/>
      <c r="Z15" s="254"/>
    </row>
    <row r="16" spans="1:26">
      <c r="B16" s="32"/>
      <c r="C16" s="267"/>
      <c r="D16" s="269"/>
      <c r="E16" s="147"/>
      <c r="F16" s="143"/>
      <c r="G16" s="143"/>
      <c r="H16" s="154" t="b">
        <v>0</v>
      </c>
      <c r="I16" s="143"/>
      <c r="J16" s="143"/>
      <c r="K16" s="143"/>
      <c r="L16" s="267"/>
      <c r="M16" s="268"/>
      <c r="N16" s="268"/>
      <c r="O16" s="269"/>
      <c r="P16" s="267"/>
      <c r="Q16" s="269"/>
      <c r="R16" s="143"/>
      <c r="S16" s="143"/>
      <c r="T16" s="144" t="b">
        <v>0</v>
      </c>
      <c r="U16" s="143"/>
      <c r="V16" s="143"/>
      <c r="W16" s="31"/>
      <c r="X16" s="253"/>
      <c r="Y16" s="224"/>
      <c r="Z16" s="254"/>
    </row>
    <row r="17" spans="2:26" ht="16.2" thickBot="1">
      <c r="B17" s="32"/>
      <c r="C17" s="267"/>
      <c r="D17" s="269"/>
      <c r="E17" s="147"/>
      <c r="F17" s="143"/>
      <c r="G17" s="143"/>
      <c r="H17" s="154" t="b">
        <v>0</v>
      </c>
      <c r="I17" s="143"/>
      <c r="J17" s="143"/>
      <c r="K17" s="143"/>
      <c r="L17" s="267"/>
      <c r="M17" s="268"/>
      <c r="N17" s="268"/>
      <c r="O17" s="269"/>
      <c r="P17" s="267"/>
      <c r="Q17" s="269"/>
      <c r="R17" s="143"/>
      <c r="S17" s="143"/>
      <c r="T17" s="144" t="b">
        <v>0</v>
      </c>
      <c r="U17" s="143"/>
      <c r="V17" s="143"/>
      <c r="W17" s="31"/>
      <c r="X17" s="255"/>
      <c r="Y17" s="256"/>
      <c r="Z17" s="257"/>
    </row>
    <row r="18" spans="2:26">
      <c r="B18" s="32"/>
      <c r="C18" s="267"/>
      <c r="D18" s="269"/>
      <c r="E18" s="147"/>
      <c r="F18" s="143"/>
      <c r="G18" s="143"/>
      <c r="H18" s="154" t="b">
        <v>0</v>
      </c>
      <c r="I18" s="143"/>
      <c r="J18" s="143"/>
      <c r="K18" s="143"/>
      <c r="L18" s="267"/>
      <c r="M18" s="268"/>
      <c r="N18" s="268"/>
      <c r="O18" s="269"/>
      <c r="P18" s="267"/>
      <c r="Q18" s="269"/>
      <c r="R18" s="143"/>
      <c r="S18" s="143"/>
      <c r="T18" s="144" t="b">
        <v>0</v>
      </c>
      <c r="U18" s="143"/>
      <c r="V18" s="143"/>
      <c r="W18" s="31"/>
    </row>
    <row r="19" spans="2:26">
      <c r="B19" s="32"/>
      <c r="C19" s="267"/>
      <c r="D19" s="269"/>
      <c r="E19" s="147"/>
      <c r="F19" s="143"/>
      <c r="G19" s="143"/>
      <c r="H19" s="154" t="b">
        <v>0</v>
      </c>
      <c r="I19" s="143"/>
      <c r="J19" s="143"/>
      <c r="K19" s="143"/>
      <c r="L19" s="267"/>
      <c r="M19" s="268"/>
      <c r="N19" s="268"/>
      <c r="O19" s="269"/>
      <c r="P19" s="267"/>
      <c r="Q19" s="269"/>
      <c r="R19" s="143"/>
      <c r="S19" s="143"/>
      <c r="T19" s="144" t="b">
        <v>0</v>
      </c>
      <c r="U19" s="143"/>
      <c r="V19" s="143"/>
      <c r="W19" s="31"/>
    </row>
    <row r="20" spans="2:26">
      <c r="B20" s="32"/>
      <c r="C20" s="267"/>
      <c r="D20" s="269"/>
      <c r="E20" s="147"/>
      <c r="F20" s="143"/>
      <c r="G20" s="143"/>
      <c r="H20" s="154" t="b">
        <v>0</v>
      </c>
      <c r="I20" s="143"/>
      <c r="J20" s="143"/>
      <c r="K20" s="143"/>
      <c r="L20" s="267"/>
      <c r="M20" s="268"/>
      <c r="N20" s="268"/>
      <c r="O20" s="269"/>
      <c r="P20" s="267"/>
      <c r="Q20" s="269"/>
      <c r="R20" s="143"/>
      <c r="S20" s="143"/>
      <c r="T20" s="144" t="b">
        <v>0</v>
      </c>
      <c r="U20" s="143"/>
      <c r="V20" s="143"/>
      <c r="W20" s="31"/>
    </row>
    <row r="21" spans="2:26">
      <c r="B21" s="32"/>
      <c r="C21" s="267"/>
      <c r="D21" s="269"/>
      <c r="E21" s="147"/>
      <c r="F21" s="143"/>
      <c r="G21" s="143"/>
      <c r="H21" s="154" t="b">
        <v>0</v>
      </c>
      <c r="I21" s="143"/>
      <c r="J21" s="143"/>
      <c r="K21" s="143"/>
      <c r="L21" s="267"/>
      <c r="M21" s="268"/>
      <c r="N21" s="268"/>
      <c r="O21" s="269"/>
      <c r="P21" s="267"/>
      <c r="Q21" s="269"/>
      <c r="R21" s="143"/>
      <c r="S21" s="143"/>
      <c r="T21" s="144" t="b">
        <v>0</v>
      </c>
      <c r="U21" s="143"/>
      <c r="V21" s="143"/>
      <c r="W21" s="31"/>
    </row>
    <row r="22" spans="2:26">
      <c r="B22" s="32"/>
      <c r="C22" s="267"/>
      <c r="D22" s="269"/>
      <c r="E22" s="147"/>
      <c r="F22" s="143"/>
      <c r="G22" s="143"/>
      <c r="H22" s="154" t="b">
        <v>0</v>
      </c>
      <c r="I22" s="143"/>
      <c r="J22" s="143"/>
      <c r="K22" s="143"/>
      <c r="L22" s="267"/>
      <c r="M22" s="268"/>
      <c r="N22" s="268"/>
      <c r="O22" s="269"/>
      <c r="P22" s="267"/>
      <c r="Q22" s="269"/>
      <c r="R22" s="143"/>
      <c r="S22" s="143"/>
      <c r="T22" s="144" t="b">
        <v>0</v>
      </c>
      <c r="U22" s="143"/>
      <c r="V22" s="143"/>
      <c r="W22" s="31"/>
    </row>
    <row r="23" spans="2:26">
      <c r="B23" s="32"/>
      <c r="C23" s="267"/>
      <c r="D23" s="269"/>
      <c r="E23" s="147"/>
      <c r="F23" s="143"/>
      <c r="G23" s="143"/>
      <c r="H23" s="154" t="b">
        <v>0</v>
      </c>
      <c r="I23" s="143"/>
      <c r="J23" s="143"/>
      <c r="K23" s="143"/>
      <c r="L23" s="267"/>
      <c r="M23" s="268"/>
      <c r="N23" s="268"/>
      <c r="O23" s="269"/>
      <c r="P23" s="267"/>
      <c r="Q23" s="269"/>
      <c r="R23" s="143"/>
      <c r="S23" s="143"/>
      <c r="T23" s="144" t="b">
        <v>0</v>
      </c>
      <c r="U23" s="143"/>
      <c r="V23" s="143"/>
      <c r="W23" s="31"/>
    </row>
    <row r="24" spans="2:26">
      <c r="B24" s="32"/>
      <c r="C24" s="267"/>
      <c r="D24" s="269"/>
      <c r="E24" s="147"/>
      <c r="F24" s="143"/>
      <c r="G24" s="143"/>
      <c r="H24" s="154" t="b">
        <v>0</v>
      </c>
      <c r="I24" s="143"/>
      <c r="J24" s="143"/>
      <c r="K24" s="143"/>
      <c r="L24" s="267"/>
      <c r="M24" s="268"/>
      <c r="N24" s="268"/>
      <c r="O24" s="269"/>
      <c r="P24" s="267"/>
      <c r="Q24" s="269"/>
      <c r="R24" s="143"/>
      <c r="S24" s="143"/>
      <c r="T24" s="144" t="b">
        <v>0</v>
      </c>
      <c r="U24" s="143"/>
      <c r="V24" s="143"/>
      <c r="W24" s="31"/>
    </row>
    <row r="25" spans="2:26">
      <c r="B25" s="32"/>
      <c r="C25" s="267"/>
      <c r="D25" s="269"/>
      <c r="E25" s="147"/>
      <c r="F25" s="143"/>
      <c r="G25" s="143"/>
      <c r="H25" s="154" t="b">
        <v>0</v>
      </c>
      <c r="I25" s="143"/>
      <c r="J25" s="143"/>
      <c r="K25" s="143"/>
      <c r="L25" s="267"/>
      <c r="M25" s="268"/>
      <c r="N25" s="268"/>
      <c r="O25" s="269"/>
      <c r="P25" s="267"/>
      <c r="Q25" s="269"/>
      <c r="R25" s="143"/>
      <c r="S25" s="143"/>
      <c r="T25" s="144" t="b">
        <v>0</v>
      </c>
      <c r="U25" s="143"/>
      <c r="V25" s="143"/>
      <c r="W25" s="31"/>
    </row>
    <row r="26" spans="2:26">
      <c r="B26" s="32"/>
      <c r="C26" s="267"/>
      <c r="D26" s="269"/>
      <c r="E26" s="147"/>
      <c r="F26" s="143"/>
      <c r="G26" s="143"/>
      <c r="H26" s="154" t="b">
        <v>0</v>
      </c>
      <c r="I26" s="143"/>
      <c r="J26" s="143"/>
      <c r="K26" s="143"/>
      <c r="L26" s="267"/>
      <c r="M26" s="268"/>
      <c r="N26" s="268"/>
      <c r="O26" s="269"/>
      <c r="P26" s="267"/>
      <c r="Q26" s="269"/>
      <c r="R26" s="143"/>
      <c r="S26" s="143"/>
      <c r="T26" s="144" t="b">
        <v>0</v>
      </c>
      <c r="U26" s="143"/>
      <c r="V26" s="143"/>
      <c r="W26" s="31"/>
    </row>
    <row r="27" spans="2:26">
      <c r="B27" s="32"/>
      <c r="C27" s="267"/>
      <c r="D27" s="269"/>
      <c r="E27" s="147"/>
      <c r="F27" s="143"/>
      <c r="G27" s="143"/>
      <c r="H27" s="154" t="b">
        <v>0</v>
      </c>
      <c r="I27" s="143"/>
      <c r="J27" s="143"/>
      <c r="K27" s="143"/>
      <c r="L27" s="267"/>
      <c r="M27" s="268"/>
      <c r="N27" s="268"/>
      <c r="O27" s="269"/>
      <c r="P27" s="267"/>
      <c r="Q27" s="269"/>
      <c r="R27" s="143"/>
      <c r="S27" s="143"/>
      <c r="T27" s="144" t="b">
        <v>0</v>
      </c>
      <c r="U27" s="143"/>
      <c r="V27" s="143"/>
      <c r="W27" s="31"/>
    </row>
    <row r="28" spans="2:26">
      <c r="B28" s="32"/>
      <c r="C28" s="267"/>
      <c r="D28" s="269"/>
      <c r="E28" s="147"/>
      <c r="F28" s="143"/>
      <c r="G28" s="143"/>
      <c r="H28" s="154" t="b">
        <v>0</v>
      </c>
      <c r="I28" s="143"/>
      <c r="J28" s="143"/>
      <c r="K28" s="143"/>
      <c r="L28" s="267"/>
      <c r="M28" s="268"/>
      <c r="N28" s="268"/>
      <c r="O28" s="269"/>
      <c r="P28" s="267"/>
      <c r="Q28" s="269"/>
      <c r="R28" s="143"/>
      <c r="S28" s="143"/>
      <c r="T28" s="144" t="b">
        <v>0</v>
      </c>
      <c r="U28" s="143"/>
      <c r="V28" s="143"/>
      <c r="W28" s="31"/>
    </row>
    <row r="29" spans="2:26" ht="16.2" thickBot="1">
      <c r="B29" s="45"/>
      <c r="C29" s="267"/>
      <c r="D29" s="269"/>
      <c r="E29" s="147"/>
      <c r="F29" s="143"/>
      <c r="G29" s="143"/>
      <c r="H29" s="154" t="b">
        <v>0</v>
      </c>
      <c r="I29" s="143"/>
      <c r="J29" s="143"/>
      <c r="K29" s="143"/>
      <c r="L29" s="267"/>
      <c r="M29" s="268"/>
      <c r="N29" s="268"/>
      <c r="O29" s="269"/>
      <c r="P29" s="267"/>
      <c r="Q29" s="269"/>
      <c r="R29" s="143"/>
      <c r="S29" s="143"/>
      <c r="T29" s="144" t="b">
        <v>0</v>
      </c>
      <c r="U29" s="143"/>
      <c r="V29" s="143"/>
      <c r="W29" s="31"/>
    </row>
    <row r="30" spans="2:26">
      <c r="B30" s="32"/>
      <c r="C30" s="267"/>
      <c r="D30" s="269"/>
      <c r="E30" s="147"/>
      <c r="F30" s="143"/>
      <c r="G30" s="143"/>
      <c r="H30" s="154" t="b">
        <v>0</v>
      </c>
      <c r="I30" s="143"/>
      <c r="J30" s="143"/>
      <c r="K30" s="143"/>
      <c r="L30" s="267"/>
      <c r="M30" s="268"/>
      <c r="N30" s="268"/>
      <c r="O30" s="269"/>
      <c r="P30" s="267"/>
      <c r="Q30" s="269"/>
      <c r="R30" s="143"/>
      <c r="S30" s="143"/>
      <c r="T30" s="144" t="b">
        <v>0</v>
      </c>
      <c r="U30" s="143"/>
      <c r="V30" s="143"/>
      <c r="W30" s="31"/>
    </row>
    <row r="31" spans="2:26">
      <c r="B31" s="32"/>
      <c r="C31" s="267"/>
      <c r="D31" s="269"/>
      <c r="E31" s="147"/>
      <c r="F31" s="143"/>
      <c r="G31" s="155"/>
      <c r="H31" s="144" t="b">
        <v>0</v>
      </c>
      <c r="I31" s="143"/>
      <c r="J31" s="143"/>
      <c r="K31" s="143"/>
      <c r="L31" s="267"/>
      <c r="M31" s="268"/>
      <c r="N31" s="268"/>
      <c r="O31" s="269"/>
      <c r="P31" s="267"/>
      <c r="Q31" s="269"/>
      <c r="R31" s="143"/>
      <c r="S31" s="143"/>
      <c r="T31" s="144" t="b">
        <v>0</v>
      </c>
      <c r="U31" s="143"/>
      <c r="V31" s="143"/>
      <c r="W31" s="31"/>
    </row>
    <row r="32" spans="2:26">
      <c r="B32" s="32"/>
      <c r="F32" s="66" t="s">
        <v>166</v>
      </c>
      <c r="G32" s="25">
        <f>SUM(G8:G31)</f>
        <v>0</v>
      </c>
      <c r="I32" s="278" t="s">
        <v>299</v>
      </c>
      <c r="J32" s="279"/>
      <c r="K32" s="279"/>
      <c r="W32" s="31"/>
    </row>
    <row r="33" spans="2:23" ht="16.05" customHeight="1">
      <c r="B33" s="32"/>
      <c r="E33" s="280" t="str">
        <f>IF(G32 &lt;&gt; 'General Information'!G22, "- Please check areas entered here, and Total Tillable Acres on General Information tab.", " ")</f>
        <v xml:space="preserve"> </v>
      </c>
      <c r="F33" s="280"/>
      <c r="G33" s="280"/>
      <c r="I33" s="280"/>
      <c r="J33" s="280"/>
      <c r="K33" s="280"/>
      <c r="W33" s="31"/>
    </row>
    <row r="34" spans="2:23">
      <c r="B34" s="32"/>
      <c r="E34" s="280"/>
      <c r="F34" s="280"/>
      <c r="G34" s="280"/>
      <c r="I34" s="280"/>
      <c r="J34" s="280"/>
      <c r="K34" s="280"/>
      <c r="W34" s="31"/>
    </row>
    <row r="35" spans="2:23">
      <c r="B35" s="32"/>
      <c r="E35" s="280"/>
      <c r="F35" s="280"/>
      <c r="G35" s="280"/>
      <c r="W35" s="31"/>
    </row>
    <row r="36" spans="2:23" ht="16.05" customHeight="1">
      <c r="B36" s="32"/>
      <c r="E36" s="262" t="str">
        <f>IF(G32 &lt;&gt; 'General Information'!G22, "- Differences due to multiple cuttings being entered separately can be ignored.", " ")</f>
        <v xml:space="preserve"> </v>
      </c>
      <c r="F36" s="262"/>
      <c r="G36" s="262"/>
      <c r="W36" s="31"/>
    </row>
    <row r="37" spans="2:23">
      <c r="B37" s="32"/>
      <c r="E37" s="262"/>
      <c r="F37" s="262"/>
      <c r="G37" s="262"/>
      <c r="W37" s="31"/>
    </row>
    <row r="38" spans="2:23">
      <c r="B38" s="32"/>
      <c r="E38" s="262"/>
      <c r="F38" s="262"/>
      <c r="G38" s="262"/>
      <c r="W38" s="31"/>
    </row>
    <row r="39" spans="2:23">
      <c r="B39" s="32"/>
      <c r="W39" s="31"/>
    </row>
    <row r="40" spans="2:23" ht="21">
      <c r="B40" s="32"/>
      <c r="C40" s="244" t="s">
        <v>228</v>
      </c>
      <c r="D40" s="244"/>
      <c r="E40" s="244"/>
      <c r="F40" s="244"/>
      <c r="G40" s="244"/>
      <c r="H40" s="244"/>
      <c r="I40" s="244"/>
      <c r="J40" s="244"/>
      <c r="K40" s="244"/>
      <c r="L40" s="244"/>
      <c r="M40" s="244"/>
      <c r="N40" s="244"/>
      <c r="O40" s="244"/>
      <c r="P40" s="244"/>
      <c r="Q40" s="244"/>
      <c r="R40" s="244"/>
      <c r="W40" s="31"/>
    </row>
    <row r="41" spans="2:23">
      <c r="B41" s="32"/>
      <c r="C41" s="298" t="s">
        <v>232</v>
      </c>
      <c r="D41" s="299"/>
      <c r="E41" s="299"/>
      <c r="F41" s="299"/>
      <c r="G41" s="300"/>
      <c r="H41" s="298" t="s">
        <v>233</v>
      </c>
      <c r="I41" s="299"/>
      <c r="J41" s="299"/>
      <c r="K41" s="299"/>
      <c r="L41" s="299"/>
      <c r="M41" s="299"/>
      <c r="N41" s="299"/>
      <c r="O41" s="300"/>
      <c r="P41" s="298" t="s">
        <v>234</v>
      </c>
      <c r="Q41" s="299"/>
      <c r="R41" s="300"/>
      <c r="S41" s="258" t="s">
        <v>351</v>
      </c>
      <c r="T41" s="259"/>
      <c r="U41" s="259"/>
      <c r="V41" s="259"/>
      <c r="W41" s="31"/>
    </row>
    <row r="42" spans="2:23">
      <c r="B42" s="32"/>
      <c r="C42" s="267"/>
      <c r="D42" s="268"/>
      <c r="E42" s="268"/>
      <c r="F42" s="268"/>
      <c r="G42" s="269"/>
      <c r="H42" s="267"/>
      <c r="I42" s="268"/>
      <c r="J42" s="268"/>
      <c r="K42" s="268"/>
      <c r="L42" s="268"/>
      <c r="M42" s="268"/>
      <c r="N42" s="268"/>
      <c r="O42" s="269"/>
      <c r="P42" s="267"/>
      <c r="Q42" s="268"/>
      <c r="R42" s="269"/>
      <c r="S42" s="258"/>
      <c r="T42" s="259"/>
      <c r="U42" s="259"/>
      <c r="V42" s="259"/>
      <c r="W42" s="31"/>
    </row>
    <row r="43" spans="2:23">
      <c r="B43" s="32"/>
      <c r="C43" s="267"/>
      <c r="D43" s="268"/>
      <c r="E43" s="268"/>
      <c r="F43" s="268"/>
      <c r="G43" s="269"/>
      <c r="H43" s="267"/>
      <c r="I43" s="268"/>
      <c r="J43" s="268"/>
      <c r="K43" s="268"/>
      <c r="L43" s="268"/>
      <c r="M43" s="268"/>
      <c r="N43" s="268"/>
      <c r="O43" s="269"/>
      <c r="P43" s="267"/>
      <c r="Q43" s="268"/>
      <c r="R43" s="269"/>
      <c r="S43" s="258" t="s">
        <v>352</v>
      </c>
      <c r="T43" s="259"/>
      <c r="U43" s="259"/>
      <c r="V43" s="259"/>
      <c r="W43" s="31"/>
    </row>
    <row r="44" spans="2:23">
      <c r="B44" s="32"/>
      <c r="C44" s="267"/>
      <c r="D44" s="268"/>
      <c r="E44" s="268"/>
      <c r="F44" s="268"/>
      <c r="G44" s="269"/>
      <c r="H44" s="267"/>
      <c r="I44" s="268"/>
      <c r="J44" s="268"/>
      <c r="K44" s="268"/>
      <c r="L44" s="268"/>
      <c r="M44" s="268"/>
      <c r="N44" s="268"/>
      <c r="O44" s="269"/>
      <c r="P44" s="267"/>
      <c r="Q44" s="268"/>
      <c r="R44" s="269"/>
      <c r="S44" s="258"/>
      <c r="T44" s="259"/>
      <c r="U44" s="259"/>
      <c r="V44" s="259"/>
      <c r="W44" s="31"/>
    </row>
    <row r="45" spans="2:23">
      <c r="B45" s="32"/>
      <c r="C45" s="267"/>
      <c r="D45" s="268"/>
      <c r="E45" s="268"/>
      <c r="F45" s="268"/>
      <c r="G45" s="269"/>
      <c r="H45" s="267"/>
      <c r="I45" s="268"/>
      <c r="J45" s="268"/>
      <c r="K45" s="268"/>
      <c r="L45" s="268"/>
      <c r="M45" s="268"/>
      <c r="N45" s="268"/>
      <c r="O45" s="269"/>
      <c r="P45" s="267"/>
      <c r="Q45" s="268"/>
      <c r="R45" s="269"/>
      <c r="S45" s="258" t="s">
        <v>353</v>
      </c>
      <c r="T45" s="259"/>
      <c r="U45" s="259"/>
      <c r="V45" s="259"/>
      <c r="W45" s="31"/>
    </row>
    <row r="46" spans="2:23">
      <c r="B46" s="32"/>
      <c r="C46" s="267"/>
      <c r="D46" s="268"/>
      <c r="E46" s="268"/>
      <c r="F46" s="268"/>
      <c r="G46" s="269"/>
      <c r="H46" s="267"/>
      <c r="I46" s="268"/>
      <c r="J46" s="268"/>
      <c r="K46" s="268"/>
      <c r="L46" s="268"/>
      <c r="M46" s="268"/>
      <c r="N46" s="268"/>
      <c r="O46" s="269"/>
      <c r="P46" s="267"/>
      <c r="Q46" s="268"/>
      <c r="R46" s="269"/>
      <c r="S46" s="258"/>
      <c r="T46" s="259"/>
      <c r="U46" s="259"/>
      <c r="V46" s="259"/>
      <c r="W46" s="31"/>
    </row>
    <row r="47" spans="2:23">
      <c r="B47" s="32"/>
      <c r="C47" s="267"/>
      <c r="D47" s="268"/>
      <c r="E47" s="268"/>
      <c r="F47" s="268"/>
      <c r="G47" s="269"/>
      <c r="H47" s="267"/>
      <c r="I47" s="268"/>
      <c r="J47" s="268"/>
      <c r="K47" s="268"/>
      <c r="L47" s="268"/>
      <c r="M47" s="268"/>
      <c r="N47" s="268"/>
      <c r="O47" s="269"/>
      <c r="P47" s="267"/>
      <c r="Q47" s="268"/>
      <c r="R47" s="269"/>
      <c r="W47" s="31"/>
    </row>
    <row r="48" spans="2:23">
      <c r="B48" s="32"/>
      <c r="W48" s="31"/>
    </row>
    <row r="49" spans="2:23">
      <c r="B49" s="32"/>
      <c r="W49" s="31"/>
    </row>
    <row r="50" spans="2:23" ht="21">
      <c r="B50" s="32"/>
      <c r="C50" s="289" t="s">
        <v>229</v>
      </c>
      <c r="D50" s="201"/>
      <c r="E50" s="54" t="s">
        <v>166</v>
      </c>
      <c r="F50" s="213"/>
      <c r="G50" s="213"/>
      <c r="W50" s="31"/>
    </row>
    <row r="51" spans="2:23" ht="16.05" customHeight="1">
      <c r="B51" s="32"/>
      <c r="C51" s="283" t="s">
        <v>214</v>
      </c>
      <c r="D51" s="285" t="s">
        <v>49</v>
      </c>
      <c r="E51" s="286"/>
      <c r="F51" s="266" t="s">
        <v>215</v>
      </c>
      <c r="G51" s="266"/>
      <c r="H51" s="242" t="s">
        <v>216</v>
      </c>
      <c r="I51" s="242" t="s">
        <v>217</v>
      </c>
      <c r="J51" s="242" t="s">
        <v>218</v>
      </c>
      <c r="K51" s="242" t="s">
        <v>219</v>
      </c>
      <c r="L51" s="290" t="s">
        <v>220</v>
      </c>
      <c r="M51" s="294"/>
      <c r="N51" s="294"/>
      <c r="O51" s="294"/>
      <c r="P51" s="291"/>
      <c r="Q51" s="290" t="s">
        <v>221</v>
      </c>
      <c r="R51" s="291"/>
      <c r="W51" s="31"/>
    </row>
    <row r="52" spans="2:23" ht="17.100000000000001" customHeight="1">
      <c r="B52" s="32"/>
      <c r="C52" s="284"/>
      <c r="D52" s="287"/>
      <c r="E52" s="288"/>
      <c r="F52" s="266"/>
      <c r="G52" s="266"/>
      <c r="H52" s="242"/>
      <c r="I52" s="242"/>
      <c r="J52" s="242"/>
      <c r="K52" s="265"/>
      <c r="L52" s="68" t="s">
        <v>204</v>
      </c>
      <c r="M52" s="69" t="s">
        <v>209</v>
      </c>
      <c r="N52" s="69" t="s">
        <v>210</v>
      </c>
      <c r="O52" s="69" t="s">
        <v>209</v>
      </c>
      <c r="P52" s="70" t="s">
        <v>205</v>
      </c>
      <c r="Q52" s="292"/>
      <c r="R52" s="293"/>
      <c r="W52" s="31"/>
    </row>
    <row r="53" spans="2:23">
      <c r="B53" s="32"/>
      <c r="C53" s="4">
        <v>1</v>
      </c>
      <c r="D53" s="267"/>
      <c r="E53" s="269"/>
      <c r="F53" s="240"/>
      <c r="G53" s="241"/>
      <c r="H53" s="143"/>
      <c r="I53" s="143"/>
      <c r="J53" s="196"/>
      <c r="K53" s="143"/>
      <c r="L53" s="156"/>
      <c r="M53" s="27" t="s">
        <v>209</v>
      </c>
      <c r="N53" s="157"/>
      <c r="O53" s="27" t="s">
        <v>209</v>
      </c>
      <c r="P53" s="158"/>
      <c r="Q53" s="267"/>
      <c r="R53" s="269"/>
      <c r="S53" s="51" t="s">
        <v>354</v>
      </c>
      <c r="T53" s="51"/>
      <c r="U53" s="51"/>
      <c r="V53" s="51"/>
      <c r="W53" s="31"/>
    </row>
    <row r="54" spans="2:23" ht="15.75" customHeight="1">
      <c r="B54" s="32"/>
      <c r="C54" s="4">
        <v>2</v>
      </c>
      <c r="D54" s="267"/>
      <c r="E54" s="269"/>
      <c r="F54" s="240"/>
      <c r="G54" s="241"/>
      <c r="H54" s="143"/>
      <c r="I54" s="143"/>
      <c r="J54" s="143"/>
      <c r="K54" s="143"/>
      <c r="L54" s="156"/>
      <c r="M54" s="27" t="s">
        <v>209</v>
      </c>
      <c r="N54" s="157"/>
      <c r="O54" s="27" t="s">
        <v>209</v>
      </c>
      <c r="P54" s="158"/>
      <c r="Q54" s="267"/>
      <c r="R54" s="269"/>
      <c r="W54" s="31"/>
    </row>
    <row r="55" spans="2:23">
      <c r="B55" s="32"/>
      <c r="C55" s="4">
        <v>3</v>
      </c>
      <c r="D55" s="267"/>
      <c r="E55" s="269"/>
      <c r="F55" s="240"/>
      <c r="G55" s="241"/>
      <c r="H55" s="143"/>
      <c r="I55" s="143"/>
      <c r="J55" s="143"/>
      <c r="K55" s="143"/>
      <c r="L55" s="156"/>
      <c r="M55" s="27" t="s">
        <v>209</v>
      </c>
      <c r="N55" s="157"/>
      <c r="O55" s="27" t="s">
        <v>209</v>
      </c>
      <c r="P55" s="158"/>
      <c r="Q55" s="267"/>
      <c r="R55" s="269"/>
      <c r="S55" s="258" t="s">
        <v>355</v>
      </c>
      <c r="T55" s="259"/>
      <c r="U55" s="259"/>
      <c r="V55" s="259"/>
      <c r="W55" s="31"/>
    </row>
    <row r="56" spans="2:23">
      <c r="B56" s="32"/>
      <c r="C56" s="4">
        <v>4</v>
      </c>
      <c r="D56" s="267"/>
      <c r="E56" s="269"/>
      <c r="F56" s="240"/>
      <c r="G56" s="241"/>
      <c r="H56" s="143"/>
      <c r="I56" s="143"/>
      <c r="J56" s="143"/>
      <c r="K56" s="143"/>
      <c r="L56" s="156"/>
      <c r="M56" s="27" t="s">
        <v>209</v>
      </c>
      <c r="N56" s="157"/>
      <c r="O56" s="27" t="s">
        <v>209</v>
      </c>
      <c r="P56" s="158"/>
      <c r="Q56" s="267"/>
      <c r="R56" s="269"/>
      <c r="S56" s="258"/>
      <c r="T56" s="259"/>
      <c r="U56" s="259"/>
      <c r="V56" s="259"/>
      <c r="W56" s="31"/>
    </row>
    <row r="57" spans="2:23">
      <c r="B57" s="32"/>
      <c r="C57" s="4">
        <v>5</v>
      </c>
      <c r="D57" s="267"/>
      <c r="E57" s="269"/>
      <c r="F57" s="240"/>
      <c r="G57" s="241"/>
      <c r="H57" s="143"/>
      <c r="I57" s="143"/>
      <c r="J57" s="143"/>
      <c r="K57" s="143"/>
      <c r="L57" s="156"/>
      <c r="M57" s="27" t="s">
        <v>209</v>
      </c>
      <c r="N57" s="157"/>
      <c r="O57" s="27" t="s">
        <v>209</v>
      </c>
      <c r="P57" s="158"/>
      <c r="Q57" s="267"/>
      <c r="R57" s="269"/>
      <c r="S57" s="258"/>
      <c r="T57" s="259"/>
      <c r="U57" s="259"/>
      <c r="V57" s="259"/>
      <c r="W57" s="31"/>
    </row>
    <row r="58" spans="2:23">
      <c r="B58" s="32"/>
      <c r="C58" s="4">
        <v>6</v>
      </c>
      <c r="D58" s="267"/>
      <c r="E58" s="269"/>
      <c r="F58" s="240"/>
      <c r="G58" s="241"/>
      <c r="H58" s="143"/>
      <c r="I58" s="143"/>
      <c r="J58" s="143"/>
      <c r="K58" s="143"/>
      <c r="L58" s="156"/>
      <c r="M58" s="27" t="s">
        <v>209</v>
      </c>
      <c r="N58" s="157"/>
      <c r="O58" s="27" t="s">
        <v>209</v>
      </c>
      <c r="P58" s="158"/>
      <c r="Q58" s="267"/>
      <c r="R58" s="269"/>
      <c r="W58" s="31"/>
    </row>
    <row r="59" spans="2:23">
      <c r="B59" s="32"/>
      <c r="C59" s="4">
        <v>7</v>
      </c>
      <c r="D59" s="267"/>
      <c r="E59" s="269"/>
      <c r="F59" s="240"/>
      <c r="G59" s="241"/>
      <c r="H59" s="143"/>
      <c r="I59" s="143"/>
      <c r="J59" s="143"/>
      <c r="K59" s="143"/>
      <c r="L59" s="156"/>
      <c r="M59" s="27" t="s">
        <v>209</v>
      </c>
      <c r="N59" s="157"/>
      <c r="O59" s="27" t="s">
        <v>209</v>
      </c>
      <c r="P59" s="158"/>
      <c r="Q59" s="267"/>
      <c r="R59" s="269"/>
      <c r="S59" s="260" t="s">
        <v>392</v>
      </c>
      <c r="T59" s="261"/>
      <c r="U59" s="261"/>
      <c r="V59" s="261"/>
      <c r="W59" s="31"/>
    </row>
    <row r="60" spans="2:23">
      <c r="B60" s="32"/>
      <c r="C60" s="4">
        <v>8</v>
      </c>
      <c r="D60" s="267"/>
      <c r="E60" s="269"/>
      <c r="F60" s="240"/>
      <c r="G60" s="241"/>
      <c r="H60" s="143"/>
      <c r="I60" s="143"/>
      <c r="J60" s="143"/>
      <c r="K60" s="143"/>
      <c r="L60" s="156"/>
      <c r="M60" s="27" t="s">
        <v>209</v>
      </c>
      <c r="N60" s="157"/>
      <c r="O60" s="27" t="s">
        <v>209</v>
      </c>
      <c r="P60" s="158"/>
      <c r="Q60" s="267"/>
      <c r="R60" s="269"/>
      <c r="W60" s="31"/>
    </row>
    <row r="61" spans="2:23">
      <c r="B61" s="32"/>
      <c r="C61" s="4">
        <v>9</v>
      </c>
      <c r="D61" s="267"/>
      <c r="E61" s="269"/>
      <c r="F61" s="240"/>
      <c r="G61" s="241"/>
      <c r="H61" s="143"/>
      <c r="I61" s="143"/>
      <c r="J61" s="143"/>
      <c r="K61" s="143"/>
      <c r="L61" s="156"/>
      <c r="M61" s="27" t="s">
        <v>209</v>
      </c>
      <c r="N61" s="157"/>
      <c r="O61" s="27" t="s">
        <v>209</v>
      </c>
      <c r="P61" s="158"/>
      <c r="Q61" s="267"/>
      <c r="R61" s="269"/>
      <c r="W61" s="31"/>
    </row>
    <row r="62" spans="2:23">
      <c r="B62" s="32"/>
      <c r="C62" s="4">
        <v>10</v>
      </c>
      <c r="D62" s="267"/>
      <c r="E62" s="269"/>
      <c r="F62" s="240"/>
      <c r="G62" s="241"/>
      <c r="H62" s="143"/>
      <c r="I62" s="143"/>
      <c r="J62" s="143"/>
      <c r="K62" s="143"/>
      <c r="L62" s="156"/>
      <c r="M62" s="27" t="s">
        <v>209</v>
      </c>
      <c r="N62" s="157"/>
      <c r="O62" s="27" t="s">
        <v>209</v>
      </c>
      <c r="P62" s="158"/>
      <c r="Q62" s="267"/>
      <c r="R62" s="269"/>
      <c r="W62" s="31"/>
    </row>
    <row r="63" spans="2:23">
      <c r="B63" s="32"/>
      <c r="C63" s="4">
        <v>11</v>
      </c>
      <c r="D63" s="267"/>
      <c r="E63" s="269"/>
      <c r="F63" s="240"/>
      <c r="G63" s="241"/>
      <c r="H63" s="143"/>
      <c r="I63" s="143"/>
      <c r="J63" s="143"/>
      <c r="K63" s="143"/>
      <c r="L63" s="156"/>
      <c r="M63" s="27" t="s">
        <v>209</v>
      </c>
      <c r="N63" s="157"/>
      <c r="O63" s="27" t="s">
        <v>209</v>
      </c>
      <c r="P63" s="158"/>
      <c r="Q63" s="267"/>
      <c r="R63" s="269"/>
      <c r="W63" s="31"/>
    </row>
    <row r="64" spans="2:23">
      <c r="B64" s="32"/>
      <c r="C64" s="4">
        <v>12</v>
      </c>
      <c r="D64" s="267"/>
      <c r="E64" s="269"/>
      <c r="F64" s="240"/>
      <c r="G64" s="241"/>
      <c r="H64" s="143"/>
      <c r="I64" s="143"/>
      <c r="J64" s="143"/>
      <c r="K64" s="143"/>
      <c r="L64" s="156"/>
      <c r="M64" s="27" t="s">
        <v>209</v>
      </c>
      <c r="N64" s="157"/>
      <c r="O64" s="27" t="s">
        <v>209</v>
      </c>
      <c r="P64" s="158"/>
      <c r="Q64" s="267"/>
      <c r="R64" s="269"/>
      <c r="W64" s="31"/>
    </row>
    <row r="65" spans="2:23">
      <c r="B65" s="32"/>
      <c r="W65" s="31"/>
    </row>
    <row r="66" spans="2:23" ht="21">
      <c r="B66" s="32"/>
      <c r="C66" s="289" t="s">
        <v>230</v>
      </c>
      <c r="D66" s="201"/>
      <c r="E66" s="54" t="s">
        <v>166</v>
      </c>
      <c r="F66" s="213"/>
      <c r="G66" s="213"/>
      <c r="W66" s="31"/>
    </row>
    <row r="67" spans="2:23" ht="16.05" customHeight="1">
      <c r="B67" s="32"/>
      <c r="C67" s="295" t="s">
        <v>214</v>
      </c>
      <c r="D67" s="296" t="s">
        <v>49</v>
      </c>
      <c r="E67" s="286"/>
      <c r="F67" s="266" t="s">
        <v>215</v>
      </c>
      <c r="G67" s="266"/>
      <c r="H67" s="242" t="s">
        <v>216</v>
      </c>
      <c r="I67" s="242" t="s">
        <v>217</v>
      </c>
      <c r="J67" s="242" t="s">
        <v>218</v>
      </c>
      <c r="K67" s="242" t="s">
        <v>219</v>
      </c>
      <c r="L67" s="290" t="s">
        <v>220</v>
      </c>
      <c r="M67" s="294"/>
      <c r="N67" s="294"/>
      <c r="O67" s="294"/>
      <c r="P67" s="291"/>
      <c r="Q67" s="290" t="s">
        <v>221</v>
      </c>
      <c r="R67" s="291"/>
      <c r="W67" s="31"/>
    </row>
    <row r="68" spans="2:23" ht="17.100000000000001" customHeight="1">
      <c r="B68" s="32"/>
      <c r="C68" s="284"/>
      <c r="D68" s="287"/>
      <c r="E68" s="288"/>
      <c r="F68" s="266"/>
      <c r="G68" s="266"/>
      <c r="H68" s="242"/>
      <c r="I68" s="242"/>
      <c r="J68" s="242"/>
      <c r="K68" s="265"/>
      <c r="L68" s="68" t="s">
        <v>204</v>
      </c>
      <c r="M68" s="69" t="s">
        <v>209</v>
      </c>
      <c r="N68" s="69" t="s">
        <v>210</v>
      </c>
      <c r="O68" s="69" t="s">
        <v>209</v>
      </c>
      <c r="P68" s="70" t="s">
        <v>205</v>
      </c>
      <c r="Q68" s="292"/>
      <c r="R68" s="293"/>
      <c r="W68" s="31"/>
    </row>
    <row r="69" spans="2:23">
      <c r="B69" s="32"/>
      <c r="C69" s="4">
        <v>1</v>
      </c>
      <c r="D69" s="267"/>
      <c r="E69" s="269"/>
      <c r="F69" s="240"/>
      <c r="G69" s="241"/>
      <c r="H69" s="143"/>
      <c r="I69" s="143"/>
      <c r="J69" s="143"/>
      <c r="K69" s="143"/>
      <c r="L69" s="156"/>
      <c r="M69" s="27" t="s">
        <v>209</v>
      </c>
      <c r="N69" s="157"/>
      <c r="O69" s="27" t="s">
        <v>209</v>
      </c>
      <c r="P69" s="158"/>
      <c r="Q69" s="267"/>
      <c r="R69" s="269"/>
      <c r="W69" s="31"/>
    </row>
    <row r="70" spans="2:23">
      <c r="B70" s="32"/>
      <c r="C70" s="4">
        <v>2</v>
      </c>
      <c r="D70" s="267"/>
      <c r="E70" s="269"/>
      <c r="F70" s="240"/>
      <c r="G70" s="241"/>
      <c r="H70" s="143"/>
      <c r="I70" s="143"/>
      <c r="J70" s="143"/>
      <c r="K70" s="143"/>
      <c r="L70" s="156"/>
      <c r="M70" s="27" t="s">
        <v>209</v>
      </c>
      <c r="N70" s="157"/>
      <c r="O70" s="27" t="s">
        <v>209</v>
      </c>
      <c r="P70" s="158"/>
      <c r="Q70" s="267"/>
      <c r="R70" s="269"/>
      <c r="W70" s="31"/>
    </row>
    <row r="71" spans="2:23">
      <c r="B71" s="32"/>
      <c r="C71" s="4">
        <v>3</v>
      </c>
      <c r="D71" s="267"/>
      <c r="E71" s="269"/>
      <c r="F71" s="240"/>
      <c r="G71" s="241"/>
      <c r="H71" s="143"/>
      <c r="I71" s="143"/>
      <c r="J71" s="143"/>
      <c r="K71" s="143"/>
      <c r="L71" s="156"/>
      <c r="M71" s="27" t="s">
        <v>209</v>
      </c>
      <c r="N71" s="157"/>
      <c r="O71" s="27" t="s">
        <v>209</v>
      </c>
      <c r="P71" s="158"/>
      <c r="Q71" s="267"/>
      <c r="R71" s="269"/>
      <c r="W71" s="31"/>
    </row>
    <row r="72" spans="2:23">
      <c r="B72" s="32"/>
      <c r="C72" s="4">
        <v>4</v>
      </c>
      <c r="D72" s="267"/>
      <c r="E72" s="269"/>
      <c r="F72" s="240"/>
      <c r="G72" s="241"/>
      <c r="H72" s="143"/>
      <c r="I72" s="143"/>
      <c r="J72" s="143"/>
      <c r="K72" s="143"/>
      <c r="L72" s="156"/>
      <c r="M72" s="27" t="s">
        <v>209</v>
      </c>
      <c r="N72" s="157"/>
      <c r="O72" s="27" t="s">
        <v>209</v>
      </c>
      <c r="P72" s="158"/>
      <c r="Q72" s="267"/>
      <c r="R72" s="269"/>
      <c r="W72" s="31"/>
    </row>
    <row r="73" spans="2:23">
      <c r="B73" s="32"/>
      <c r="C73" s="4">
        <v>5</v>
      </c>
      <c r="D73" s="267"/>
      <c r="E73" s="269"/>
      <c r="F73" s="240"/>
      <c r="G73" s="241"/>
      <c r="H73" s="143"/>
      <c r="I73" s="143"/>
      <c r="J73" s="143"/>
      <c r="K73" s="143"/>
      <c r="L73" s="156"/>
      <c r="M73" s="27" t="s">
        <v>209</v>
      </c>
      <c r="N73" s="157"/>
      <c r="O73" s="27" t="s">
        <v>209</v>
      </c>
      <c r="P73" s="158"/>
      <c r="Q73" s="267"/>
      <c r="R73" s="269"/>
      <c r="W73" s="31"/>
    </row>
    <row r="74" spans="2:23">
      <c r="B74" s="32"/>
      <c r="C74" s="4">
        <v>6</v>
      </c>
      <c r="D74" s="267"/>
      <c r="E74" s="269"/>
      <c r="F74" s="240"/>
      <c r="G74" s="241"/>
      <c r="H74" s="143"/>
      <c r="I74" s="143"/>
      <c r="J74" s="143"/>
      <c r="K74" s="143"/>
      <c r="L74" s="156"/>
      <c r="M74" s="27" t="s">
        <v>209</v>
      </c>
      <c r="N74" s="157"/>
      <c r="O74" s="27" t="s">
        <v>209</v>
      </c>
      <c r="P74" s="158"/>
      <c r="Q74" s="267"/>
      <c r="R74" s="269"/>
      <c r="W74" s="31"/>
    </row>
    <row r="75" spans="2:23">
      <c r="B75" s="32"/>
      <c r="C75" s="4">
        <v>7</v>
      </c>
      <c r="D75" s="267"/>
      <c r="E75" s="269"/>
      <c r="F75" s="240"/>
      <c r="G75" s="241"/>
      <c r="H75" s="143"/>
      <c r="I75" s="143"/>
      <c r="J75" s="143"/>
      <c r="K75" s="143"/>
      <c r="L75" s="156"/>
      <c r="M75" s="27" t="s">
        <v>209</v>
      </c>
      <c r="N75" s="157"/>
      <c r="O75" s="27" t="s">
        <v>209</v>
      </c>
      <c r="P75" s="158"/>
      <c r="Q75" s="267"/>
      <c r="R75" s="269"/>
      <c r="W75" s="31"/>
    </row>
    <row r="76" spans="2:23">
      <c r="B76" s="32"/>
      <c r="C76" s="4">
        <v>8</v>
      </c>
      <c r="D76" s="267"/>
      <c r="E76" s="269"/>
      <c r="F76" s="240"/>
      <c r="G76" s="241"/>
      <c r="H76" s="143"/>
      <c r="I76" s="143"/>
      <c r="J76" s="143"/>
      <c r="K76" s="143"/>
      <c r="L76" s="156"/>
      <c r="M76" s="27" t="s">
        <v>209</v>
      </c>
      <c r="N76" s="157"/>
      <c r="O76" s="27" t="s">
        <v>209</v>
      </c>
      <c r="P76" s="158"/>
      <c r="Q76" s="267"/>
      <c r="R76" s="269"/>
      <c r="W76" s="31"/>
    </row>
    <row r="77" spans="2:23">
      <c r="B77" s="32"/>
      <c r="C77" s="4">
        <v>9</v>
      </c>
      <c r="D77" s="267"/>
      <c r="E77" s="269"/>
      <c r="F77" s="240"/>
      <c r="G77" s="241"/>
      <c r="H77" s="143"/>
      <c r="I77" s="143"/>
      <c r="J77" s="143"/>
      <c r="K77" s="143"/>
      <c r="L77" s="156"/>
      <c r="M77" s="27" t="s">
        <v>209</v>
      </c>
      <c r="N77" s="157"/>
      <c r="O77" s="27" t="s">
        <v>209</v>
      </c>
      <c r="P77" s="158"/>
      <c r="Q77" s="267"/>
      <c r="R77" s="269"/>
      <c r="W77" s="31"/>
    </row>
    <row r="78" spans="2:23">
      <c r="B78" s="32"/>
      <c r="C78" s="4">
        <v>10</v>
      </c>
      <c r="D78" s="267"/>
      <c r="E78" s="269"/>
      <c r="F78" s="240"/>
      <c r="G78" s="241"/>
      <c r="H78" s="143"/>
      <c r="I78" s="143"/>
      <c r="J78" s="143"/>
      <c r="K78" s="143"/>
      <c r="L78" s="156"/>
      <c r="M78" s="27" t="s">
        <v>209</v>
      </c>
      <c r="N78" s="157"/>
      <c r="O78" s="27" t="s">
        <v>209</v>
      </c>
      <c r="P78" s="158"/>
      <c r="Q78" s="267"/>
      <c r="R78" s="269"/>
      <c r="W78" s="31"/>
    </row>
    <row r="79" spans="2:23">
      <c r="B79" s="32"/>
      <c r="C79" s="4">
        <v>11</v>
      </c>
      <c r="D79" s="267"/>
      <c r="E79" s="269"/>
      <c r="F79" s="240"/>
      <c r="G79" s="241"/>
      <c r="H79" s="143"/>
      <c r="I79" s="143"/>
      <c r="J79" s="143"/>
      <c r="K79" s="143"/>
      <c r="L79" s="156"/>
      <c r="M79" s="27" t="s">
        <v>209</v>
      </c>
      <c r="N79" s="157"/>
      <c r="O79" s="27" t="s">
        <v>209</v>
      </c>
      <c r="P79" s="158"/>
      <c r="Q79" s="267"/>
      <c r="R79" s="269"/>
      <c r="W79" s="31"/>
    </row>
    <row r="80" spans="2:23">
      <c r="B80" s="32"/>
      <c r="C80" s="4">
        <v>12</v>
      </c>
      <c r="D80" s="267"/>
      <c r="E80" s="269"/>
      <c r="F80" s="240"/>
      <c r="G80" s="241"/>
      <c r="H80" s="143"/>
      <c r="I80" s="143"/>
      <c r="J80" s="143"/>
      <c r="K80" s="143"/>
      <c r="L80" s="156"/>
      <c r="M80" s="27" t="s">
        <v>209</v>
      </c>
      <c r="N80" s="157"/>
      <c r="O80" s="27" t="s">
        <v>209</v>
      </c>
      <c r="P80" s="158"/>
      <c r="Q80" s="267"/>
      <c r="R80" s="269"/>
      <c r="W80" s="31"/>
    </row>
    <row r="81" spans="2:23">
      <c r="B81" s="32"/>
      <c r="W81" s="31"/>
    </row>
    <row r="82" spans="2:23" ht="21">
      <c r="B82" s="32"/>
      <c r="C82" s="289" t="s">
        <v>231</v>
      </c>
      <c r="D82" s="237"/>
      <c r="E82" s="54" t="s">
        <v>166</v>
      </c>
      <c r="F82" s="241"/>
      <c r="G82" s="213"/>
      <c r="W82" s="31"/>
    </row>
    <row r="83" spans="2:23" ht="16.05" customHeight="1">
      <c r="B83" s="32"/>
      <c r="C83" s="295" t="s">
        <v>214</v>
      </c>
      <c r="D83" s="296" t="s">
        <v>49</v>
      </c>
      <c r="E83" s="297"/>
      <c r="F83" s="266" t="s">
        <v>215</v>
      </c>
      <c r="G83" s="266"/>
      <c r="H83" s="242" t="s">
        <v>216</v>
      </c>
      <c r="I83" s="242" t="s">
        <v>217</v>
      </c>
      <c r="J83" s="242" t="s">
        <v>218</v>
      </c>
      <c r="K83" s="242" t="s">
        <v>219</v>
      </c>
      <c r="L83" s="290" t="s">
        <v>220</v>
      </c>
      <c r="M83" s="294"/>
      <c r="N83" s="294"/>
      <c r="O83" s="294"/>
      <c r="P83" s="291"/>
      <c r="Q83" s="290" t="s">
        <v>221</v>
      </c>
      <c r="R83" s="291"/>
      <c r="W83" s="31"/>
    </row>
    <row r="84" spans="2:23" ht="17.100000000000001" customHeight="1">
      <c r="B84" s="32"/>
      <c r="C84" s="284"/>
      <c r="D84" s="287"/>
      <c r="E84" s="288"/>
      <c r="F84" s="266"/>
      <c r="G84" s="266"/>
      <c r="H84" s="242"/>
      <c r="I84" s="242"/>
      <c r="J84" s="242"/>
      <c r="K84" s="265"/>
      <c r="L84" s="68" t="s">
        <v>204</v>
      </c>
      <c r="M84" s="69" t="s">
        <v>209</v>
      </c>
      <c r="N84" s="69" t="s">
        <v>210</v>
      </c>
      <c r="O84" s="69" t="s">
        <v>209</v>
      </c>
      <c r="P84" s="70" t="s">
        <v>205</v>
      </c>
      <c r="Q84" s="292"/>
      <c r="R84" s="293"/>
      <c r="W84" s="31"/>
    </row>
    <row r="85" spans="2:23">
      <c r="B85" s="32"/>
      <c r="C85" s="4">
        <v>1</v>
      </c>
      <c r="D85" s="267"/>
      <c r="E85" s="269"/>
      <c r="F85" s="240"/>
      <c r="G85" s="241"/>
      <c r="H85" s="143"/>
      <c r="I85" s="143"/>
      <c r="J85" s="143"/>
      <c r="K85" s="143"/>
      <c r="L85" s="156"/>
      <c r="M85" s="27" t="s">
        <v>209</v>
      </c>
      <c r="N85" s="157"/>
      <c r="O85" s="27" t="s">
        <v>209</v>
      </c>
      <c r="P85" s="158"/>
      <c r="Q85" s="267"/>
      <c r="R85" s="269"/>
      <c r="W85" s="31"/>
    </row>
    <row r="86" spans="2:23">
      <c r="B86" s="32"/>
      <c r="C86" s="4">
        <v>2</v>
      </c>
      <c r="D86" s="267"/>
      <c r="E86" s="269"/>
      <c r="F86" s="240"/>
      <c r="G86" s="241"/>
      <c r="H86" s="143"/>
      <c r="I86" s="143"/>
      <c r="J86" s="143"/>
      <c r="K86" s="143"/>
      <c r="L86" s="156"/>
      <c r="M86" s="27" t="s">
        <v>209</v>
      </c>
      <c r="N86" s="157"/>
      <c r="O86" s="27" t="s">
        <v>209</v>
      </c>
      <c r="P86" s="158"/>
      <c r="Q86" s="267"/>
      <c r="R86" s="269"/>
      <c r="W86" s="31"/>
    </row>
    <row r="87" spans="2:23">
      <c r="B87" s="32"/>
      <c r="C87" s="4">
        <v>3</v>
      </c>
      <c r="D87" s="267"/>
      <c r="E87" s="269"/>
      <c r="F87" s="240"/>
      <c r="G87" s="241"/>
      <c r="H87" s="143"/>
      <c r="I87" s="143"/>
      <c r="J87" s="143"/>
      <c r="K87" s="143"/>
      <c r="L87" s="156"/>
      <c r="M87" s="27" t="s">
        <v>209</v>
      </c>
      <c r="N87" s="157"/>
      <c r="O87" s="27" t="s">
        <v>209</v>
      </c>
      <c r="P87" s="158"/>
      <c r="Q87" s="267"/>
      <c r="R87" s="269"/>
      <c r="W87" s="31"/>
    </row>
    <row r="88" spans="2:23">
      <c r="B88" s="32"/>
      <c r="C88" s="4">
        <v>4</v>
      </c>
      <c r="D88" s="267"/>
      <c r="E88" s="269"/>
      <c r="F88" s="240"/>
      <c r="G88" s="241"/>
      <c r="H88" s="143"/>
      <c r="I88" s="143"/>
      <c r="J88" s="143"/>
      <c r="K88" s="143"/>
      <c r="L88" s="156"/>
      <c r="M88" s="27" t="s">
        <v>209</v>
      </c>
      <c r="N88" s="157"/>
      <c r="O88" s="27" t="s">
        <v>209</v>
      </c>
      <c r="P88" s="158"/>
      <c r="Q88" s="267"/>
      <c r="R88" s="269"/>
      <c r="W88" s="31"/>
    </row>
    <row r="89" spans="2:23">
      <c r="B89" s="32"/>
      <c r="C89" s="4">
        <v>5</v>
      </c>
      <c r="D89" s="267"/>
      <c r="E89" s="269"/>
      <c r="F89" s="240"/>
      <c r="G89" s="241"/>
      <c r="H89" s="143"/>
      <c r="I89" s="143"/>
      <c r="J89" s="143"/>
      <c r="K89" s="143"/>
      <c r="L89" s="156"/>
      <c r="M89" s="27" t="s">
        <v>209</v>
      </c>
      <c r="N89" s="157"/>
      <c r="O89" s="27" t="s">
        <v>209</v>
      </c>
      <c r="P89" s="158"/>
      <c r="Q89" s="267"/>
      <c r="R89" s="269"/>
      <c r="W89" s="31"/>
    </row>
    <row r="90" spans="2:23">
      <c r="B90" s="32"/>
      <c r="C90" s="4">
        <v>6</v>
      </c>
      <c r="D90" s="267"/>
      <c r="E90" s="269"/>
      <c r="F90" s="240"/>
      <c r="G90" s="241"/>
      <c r="H90" s="143"/>
      <c r="I90" s="143"/>
      <c r="J90" s="143"/>
      <c r="K90" s="143"/>
      <c r="L90" s="156"/>
      <c r="M90" s="27" t="s">
        <v>209</v>
      </c>
      <c r="N90" s="157"/>
      <c r="O90" s="27" t="s">
        <v>209</v>
      </c>
      <c r="P90" s="158"/>
      <c r="Q90" s="267"/>
      <c r="R90" s="269"/>
      <c r="W90" s="31"/>
    </row>
    <row r="91" spans="2:23">
      <c r="B91" s="32"/>
      <c r="C91" s="4">
        <v>7</v>
      </c>
      <c r="D91" s="267"/>
      <c r="E91" s="269"/>
      <c r="F91" s="240"/>
      <c r="G91" s="241"/>
      <c r="H91" s="143"/>
      <c r="I91" s="143"/>
      <c r="J91" s="143"/>
      <c r="K91" s="143"/>
      <c r="L91" s="156"/>
      <c r="M91" s="27" t="s">
        <v>209</v>
      </c>
      <c r="N91" s="157"/>
      <c r="O91" s="27" t="s">
        <v>209</v>
      </c>
      <c r="P91" s="158"/>
      <c r="Q91" s="267"/>
      <c r="R91" s="269"/>
      <c r="W91" s="31"/>
    </row>
    <row r="92" spans="2:23">
      <c r="B92" s="32"/>
      <c r="C92" s="4">
        <v>8</v>
      </c>
      <c r="D92" s="267"/>
      <c r="E92" s="269"/>
      <c r="F92" s="240"/>
      <c r="G92" s="241"/>
      <c r="H92" s="143"/>
      <c r="I92" s="143"/>
      <c r="J92" s="143"/>
      <c r="K92" s="143"/>
      <c r="L92" s="156"/>
      <c r="M92" s="27" t="s">
        <v>209</v>
      </c>
      <c r="N92" s="157"/>
      <c r="O92" s="27" t="s">
        <v>209</v>
      </c>
      <c r="P92" s="158"/>
      <c r="Q92" s="267"/>
      <c r="R92" s="269"/>
      <c r="W92" s="31"/>
    </row>
    <row r="93" spans="2:23">
      <c r="B93" s="32"/>
      <c r="C93" s="4">
        <v>9</v>
      </c>
      <c r="D93" s="267"/>
      <c r="E93" s="269"/>
      <c r="F93" s="240"/>
      <c r="G93" s="241"/>
      <c r="H93" s="143"/>
      <c r="I93" s="143"/>
      <c r="J93" s="143"/>
      <c r="K93" s="143"/>
      <c r="L93" s="156"/>
      <c r="M93" s="27" t="s">
        <v>209</v>
      </c>
      <c r="N93" s="157"/>
      <c r="O93" s="27" t="s">
        <v>209</v>
      </c>
      <c r="P93" s="158"/>
      <c r="Q93" s="267"/>
      <c r="R93" s="269"/>
      <c r="W93" s="31"/>
    </row>
    <row r="94" spans="2:23">
      <c r="B94" s="32"/>
      <c r="C94" s="4">
        <v>10</v>
      </c>
      <c r="D94" s="267"/>
      <c r="E94" s="269"/>
      <c r="F94" s="240"/>
      <c r="G94" s="241"/>
      <c r="H94" s="143"/>
      <c r="I94" s="143"/>
      <c r="J94" s="143"/>
      <c r="K94" s="143"/>
      <c r="L94" s="156"/>
      <c r="M94" s="27" t="s">
        <v>209</v>
      </c>
      <c r="N94" s="157"/>
      <c r="O94" s="27" t="s">
        <v>209</v>
      </c>
      <c r="P94" s="158"/>
      <c r="Q94" s="267"/>
      <c r="R94" s="269"/>
      <c r="W94" s="31"/>
    </row>
    <row r="95" spans="2:23">
      <c r="B95" s="32"/>
      <c r="C95" s="4">
        <v>11</v>
      </c>
      <c r="D95" s="267"/>
      <c r="E95" s="269"/>
      <c r="F95" s="240"/>
      <c r="G95" s="241"/>
      <c r="H95" s="143"/>
      <c r="I95" s="143"/>
      <c r="J95" s="143"/>
      <c r="K95" s="143"/>
      <c r="L95" s="156"/>
      <c r="M95" s="27" t="s">
        <v>209</v>
      </c>
      <c r="N95" s="157"/>
      <c r="O95" s="27" t="s">
        <v>209</v>
      </c>
      <c r="P95" s="158"/>
      <c r="Q95" s="267"/>
      <c r="R95" s="269"/>
      <c r="W95" s="31"/>
    </row>
    <row r="96" spans="2:23">
      <c r="B96" s="32"/>
      <c r="C96" s="4">
        <v>12</v>
      </c>
      <c r="D96" s="267"/>
      <c r="E96" s="269"/>
      <c r="F96" s="240"/>
      <c r="G96" s="241"/>
      <c r="H96" s="143"/>
      <c r="I96" s="143"/>
      <c r="J96" s="143"/>
      <c r="K96" s="143"/>
      <c r="L96" s="156"/>
      <c r="M96" s="27" t="s">
        <v>209</v>
      </c>
      <c r="N96" s="157"/>
      <c r="O96" s="27" t="s">
        <v>209</v>
      </c>
      <c r="P96" s="158"/>
      <c r="Q96" s="267"/>
      <c r="R96" s="269"/>
      <c r="W96" s="31"/>
    </row>
    <row r="97" spans="2:23" ht="16.2" thickBot="1">
      <c r="B97" s="45"/>
      <c r="C97" s="46"/>
      <c r="D97" s="46"/>
      <c r="E97" s="46"/>
      <c r="F97" s="46"/>
      <c r="G97" s="46"/>
      <c r="H97" s="46"/>
      <c r="I97" s="46"/>
      <c r="J97" s="46"/>
      <c r="K97" s="46"/>
      <c r="L97" s="46"/>
      <c r="M97" s="46"/>
      <c r="N97" s="46"/>
      <c r="O97" s="46"/>
      <c r="P97" s="46"/>
      <c r="Q97" s="46"/>
      <c r="R97" s="46"/>
      <c r="S97" s="46"/>
      <c r="T97" s="46"/>
      <c r="U97" s="46"/>
      <c r="V97" s="46"/>
      <c r="W97" s="47"/>
    </row>
  </sheetData>
  <sheetProtection algorithmName="SHA-512" hashValue="15eBHrW9byVkSfM5Ny5gAWFxxfnr/y9KvXLf5V4kQTgDvw7JWB0WJuAzHrKiIpWveC0ugpkMllvrwwO0dzf0pw==" saltValue="W/TOq8wJmAnFlFTlvyPkdw==" spinCount="100000" sheet="1" objects="1" scenarios="1" selectLockedCells="1"/>
  <mergeCells count="253">
    <mergeCell ref="P42:R42"/>
    <mergeCell ref="C44:G44"/>
    <mergeCell ref="H44:O44"/>
    <mergeCell ref="P44:R44"/>
    <mergeCell ref="C40:R40"/>
    <mergeCell ref="C41:G41"/>
    <mergeCell ref="H41:O41"/>
    <mergeCell ref="P41:R41"/>
    <mergeCell ref="C47:G47"/>
    <mergeCell ref="H47:O47"/>
    <mergeCell ref="P47:R47"/>
    <mergeCell ref="C43:G43"/>
    <mergeCell ref="H43:O43"/>
    <mergeCell ref="P43:R43"/>
    <mergeCell ref="C45:G45"/>
    <mergeCell ref="H45:O45"/>
    <mergeCell ref="P45:R45"/>
    <mergeCell ref="C46:G46"/>
    <mergeCell ref="H46:O46"/>
    <mergeCell ref="P46:R46"/>
    <mergeCell ref="D95:E95"/>
    <mergeCell ref="F95:G95"/>
    <mergeCell ref="Q95:R95"/>
    <mergeCell ref="D96:E96"/>
    <mergeCell ref="F96:G96"/>
    <mergeCell ref="Q96:R96"/>
    <mergeCell ref="D93:E93"/>
    <mergeCell ref="F93:G93"/>
    <mergeCell ref="Q93:R93"/>
    <mergeCell ref="D94:E94"/>
    <mergeCell ref="F94:G94"/>
    <mergeCell ref="Q94:R94"/>
    <mergeCell ref="D91:E91"/>
    <mergeCell ref="F91:G91"/>
    <mergeCell ref="Q91:R91"/>
    <mergeCell ref="D92:E92"/>
    <mergeCell ref="F92:G92"/>
    <mergeCell ref="Q92:R92"/>
    <mergeCell ref="D89:E89"/>
    <mergeCell ref="F89:G89"/>
    <mergeCell ref="Q89:R89"/>
    <mergeCell ref="D90:E90"/>
    <mergeCell ref="F90:G90"/>
    <mergeCell ref="Q90:R90"/>
    <mergeCell ref="D87:E87"/>
    <mergeCell ref="F87:G87"/>
    <mergeCell ref="Q87:R87"/>
    <mergeCell ref="D88:E88"/>
    <mergeCell ref="F88:G88"/>
    <mergeCell ref="Q88:R88"/>
    <mergeCell ref="D85:E85"/>
    <mergeCell ref="F85:G85"/>
    <mergeCell ref="Q85:R85"/>
    <mergeCell ref="D86:E86"/>
    <mergeCell ref="F86:G86"/>
    <mergeCell ref="Q86:R86"/>
    <mergeCell ref="I83:I84"/>
    <mergeCell ref="J83:J84"/>
    <mergeCell ref="K83:K84"/>
    <mergeCell ref="L83:P83"/>
    <mergeCell ref="Q83:R84"/>
    <mergeCell ref="C82:D82"/>
    <mergeCell ref="C83:C84"/>
    <mergeCell ref="D83:E84"/>
    <mergeCell ref="F83:G84"/>
    <mergeCell ref="H83:H84"/>
    <mergeCell ref="F82:G82"/>
    <mergeCell ref="D79:E79"/>
    <mergeCell ref="F79:G79"/>
    <mergeCell ref="Q79:R79"/>
    <mergeCell ref="D80:E80"/>
    <mergeCell ref="F80:G80"/>
    <mergeCell ref="Q80:R80"/>
    <mergeCell ref="D77:E77"/>
    <mergeCell ref="F77:G77"/>
    <mergeCell ref="Q77:R77"/>
    <mergeCell ref="D78:E78"/>
    <mergeCell ref="F78:G78"/>
    <mergeCell ref="Q78:R78"/>
    <mergeCell ref="D75:E75"/>
    <mergeCell ref="F75:G75"/>
    <mergeCell ref="Q75:R75"/>
    <mergeCell ref="D76:E76"/>
    <mergeCell ref="F76:G76"/>
    <mergeCell ref="Q76:R76"/>
    <mergeCell ref="D73:E73"/>
    <mergeCell ref="F73:G73"/>
    <mergeCell ref="Q73:R73"/>
    <mergeCell ref="D74:E74"/>
    <mergeCell ref="F74:G74"/>
    <mergeCell ref="Q74:R74"/>
    <mergeCell ref="D71:E71"/>
    <mergeCell ref="F71:G71"/>
    <mergeCell ref="Q71:R71"/>
    <mergeCell ref="D72:E72"/>
    <mergeCell ref="F72:G72"/>
    <mergeCell ref="Q72:R72"/>
    <mergeCell ref="D69:E69"/>
    <mergeCell ref="F69:G69"/>
    <mergeCell ref="Q69:R69"/>
    <mergeCell ref="D70:E70"/>
    <mergeCell ref="F70:G70"/>
    <mergeCell ref="Q70:R70"/>
    <mergeCell ref="I67:I68"/>
    <mergeCell ref="J67:J68"/>
    <mergeCell ref="K67:K68"/>
    <mergeCell ref="L67:P67"/>
    <mergeCell ref="Q67:R68"/>
    <mergeCell ref="C66:D66"/>
    <mergeCell ref="C67:C68"/>
    <mergeCell ref="D67:E68"/>
    <mergeCell ref="F67:G68"/>
    <mergeCell ref="H67:H68"/>
    <mergeCell ref="F66:G66"/>
    <mergeCell ref="Q63:R63"/>
    <mergeCell ref="Q64:R64"/>
    <mergeCell ref="Q54:R54"/>
    <mergeCell ref="P28:Q28"/>
    <mergeCell ref="P29:Q29"/>
    <mergeCell ref="P30:Q30"/>
    <mergeCell ref="P31:Q31"/>
    <mergeCell ref="Q51:R52"/>
    <mergeCell ref="P23:Q23"/>
    <mergeCell ref="P24:Q24"/>
    <mergeCell ref="P25:Q25"/>
    <mergeCell ref="P26:Q26"/>
    <mergeCell ref="P27:Q27"/>
    <mergeCell ref="L51:P51"/>
    <mergeCell ref="Q53:R53"/>
    <mergeCell ref="Q55:R55"/>
    <mergeCell ref="Q56:R56"/>
    <mergeCell ref="Q57:R57"/>
    <mergeCell ref="Q58:R58"/>
    <mergeCell ref="Q59:R59"/>
    <mergeCell ref="Q60:R60"/>
    <mergeCell ref="Q61:R61"/>
    <mergeCell ref="Q62:R62"/>
    <mergeCell ref="H42:O42"/>
    <mergeCell ref="P8:Q8"/>
    <mergeCell ref="P9:Q9"/>
    <mergeCell ref="P10:Q10"/>
    <mergeCell ref="P11:Q11"/>
    <mergeCell ref="P12:Q12"/>
    <mergeCell ref="L21:O21"/>
    <mergeCell ref="L22:O22"/>
    <mergeCell ref="L23:O23"/>
    <mergeCell ref="L24:O24"/>
    <mergeCell ref="P18:Q18"/>
    <mergeCell ref="P19:Q19"/>
    <mergeCell ref="P20:Q20"/>
    <mergeCell ref="P21:Q21"/>
    <mergeCell ref="P22:Q22"/>
    <mergeCell ref="P13:Q13"/>
    <mergeCell ref="P14:Q14"/>
    <mergeCell ref="P15:Q15"/>
    <mergeCell ref="P16:Q16"/>
    <mergeCell ref="P17:Q17"/>
    <mergeCell ref="L31:O31"/>
    <mergeCell ref="L26:O26"/>
    <mergeCell ref="L25:O25"/>
    <mergeCell ref="L16:O16"/>
    <mergeCell ref="L17:O17"/>
    <mergeCell ref="L18:O18"/>
    <mergeCell ref="L19:O19"/>
    <mergeCell ref="L20:O20"/>
    <mergeCell ref="L11:O11"/>
    <mergeCell ref="L12:O12"/>
    <mergeCell ref="L13:O13"/>
    <mergeCell ref="L14:O14"/>
    <mergeCell ref="L15:O15"/>
    <mergeCell ref="F60:G60"/>
    <mergeCell ref="F61:G61"/>
    <mergeCell ref="F62:G62"/>
    <mergeCell ref="F63:G63"/>
    <mergeCell ref="F64:G64"/>
    <mergeCell ref="F55:G55"/>
    <mergeCell ref="F56:G56"/>
    <mergeCell ref="F57:G57"/>
    <mergeCell ref="F58:G58"/>
    <mergeCell ref="F59:G59"/>
    <mergeCell ref="C50:D50"/>
    <mergeCell ref="C42:G42"/>
    <mergeCell ref="C19:D19"/>
    <mergeCell ref="C20:D20"/>
    <mergeCell ref="C21:D21"/>
    <mergeCell ref="C22:D22"/>
    <mergeCell ref="E33:G35"/>
    <mergeCell ref="C28:D28"/>
    <mergeCell ref="C29:D29"/>
    <mergeCell ref="C30:D30"/>
    <mergeCell ref="C31:D31"/>
    <mergeCell ref="D63:E63"/>
    <mergeCell ref="D64:E64"/>
    <mergeCell ref="D55:E55"/>
    <mergeCell ref="D56:E56"/>
    <mergeCell ref="D57:E57"/>
    <mergeCell ref="D58:E58"/>
    <mergeCell ref="D59:E59"/>
    <mergeCell ref="C51:C52"/>
    <mergeCell ref="D53:E53"/>
    <mergeCell ref="D54:E54"/>
    <mergeCell ref="D51:E52"/>
    <mergeCell ref="D60:E60"/>
    <mergeCell ref="D61:E61"/>
    <mergeCell ref="D62:E62"/>
    <mergeCell ref="C5:V5"/>
    <mergeCell ref="E6:E7"/>
    <mergeCell ref="H6:H7"/>
    <mergeCell ref="P6:Q7"/>
    <mergeCell ref="T6:T7"/>
    <mergeCell ref="I32:K34"/>
    <mergeCell ref="C6:D7"/>
    <mergeCell ref="C8:D8"/>
    <mergeCell ref="C10:D10"/>
    <mergeCell ref="C11:D11"/>
    <mergeCell ref="C12:D12"/>
    <mergeCell ref="C13:D13"/>
    <mergeCell ref="C14:D14"/>
    <mergeCell ref="C15:D15"/>
    <mergeCell ref="C16:D16"/>
    <mergeCell ref="C17:D17"/>
    <mergeCell ref="C18:D18"/>
    <mergeCell ref="C9:D9"/>
    <mergeCell ref="C23:D23"/>
    <mergeCell ref="C24:D24"/>
    <mergeCell ref="C25:D25"/>
    <mergeCell ref="C26:D26"/>
    <mergeCell ref="C27:D27"/>
    <mergeCell ref="L6:O7"/>
    <mergeCell ref="X6:Z6"/>
    <mergeCell ref="X7:Z17"/>
    <mergeCell ref="S41:V42"/>
    <mergeCell ref="S43:V44"/>
    <mergeCell ref="S45:V46"/>
    <mergeCell ref="S55:V57"/>
    <mergeCell ref="S59:V59"/>
    <mergeCell ref="E36:G38"/>
    <mergeCell ref="R6:R7"/>
    <mergeCell ref="F50:G50"/>
    <mergeCell ref="H51:H52"/>
    <mergeCell ref="I51:I52"/>
    <mergeCell ref="J51:J52"/>
    <mergeCell ref="K51:K52"/>
    <mergeCell ref="F51:G52"/>
    <mergeCell ref="F53:G53"/>
    <mergeCell ref="F54:G54"/>
    <mergeCell ref="L8:O8"/>
    <mergeCell ref="L9:O9"/>
    <mergeCell ref="L10:O10"/>
    <mergeCell ref="L27:O27"/>
    <mergeCell ref="L28:O28"/>
    <mergeCell ref="L29:O29"/>
    <mergeCell ref="L30:O30"/>
  </mergeCells>
  <dataValidations count="1">
    <dataValidation type="list" errorStyle="information" allowBlank="1" showInputMessage="1" error="Confirm you would like to add this crop?" sqref="D53:E64 D69:E80 D85:E96" xr:uid="{0D684D4B-F619-A14D-BE34-9A76F38BDAF3}">
      <formula1>$C$8:$C$31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 id="{3D31A03B-1454-0842-AC1E-B0B9E7C6A72F}">
            <xm:f>'General Information'!$N$8 = FALSE</xm:f>
            <x14:dxf>
              <font>
                <color theme="0"/>
              </font>
              <fill>
                <patternFill>
                  <bgColor theme="0"/>
                </patternFill>
              </fill>
              <border>
                <left/>
                <right/>
                <top/>
                <bottom/>
                <vertical/>
                <horizontal/>
              </border>
            </x14:dxf>
          </x14:cfRule>
          <xm:sqref>C40:W47 C50:W52 C53:I53 K53:W53 C54:W58 C59:S59 W59 C60:W100</xm:sqref>
        </x14:conditionalFormatting>
        <x14:conditionalFormatting xmlns:xm="http://schemas.microsoft.com/office/excel/2006/main">
          <x14:cfRule type="expression" priority="1" id="{F44A0B51-9D03-488C-AAC4-959A89B0B080}">
            <xm:f>'General Information'!$N$8 =FALSE</xm:f>
            <x14:dxf>
              <font>
                <strike val="0"/>
                <color theme="0"/>
              </font>
              <fill>
                <patternFill>
                  <bgColor theme="0"/>
                </patternFill>
              </fill>
            </x14:dxf>
          </x14:cfRule>
          <xm:sqref>E3:N4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80791FF0-F544-5A49-A56C-0C1987BDD6E2}">
          <x14:formula1>
            <xm:f>'Data validation'!$B$35:$B$37</xm:f>
          </x14:formula1>
          <xm:sqref>F69:G80 F85:G96 F53:G64</xm:sqref>
        </x14:dataValidation>
        <x14:dataValidation type="list" errorStyle="information" allowBlank="1" showInputMessage="1" error="Confirm you would like to add this crop?" xr:uid="{13939F75-60C5-EA42-B3CA-43017C035C3F}">
          <x14:formula1>
            <xm:f>'Data validation'!$B$10:$B$24</xm:f>
          </x14:formula1>
          <xm:sqref>C8:D31</xm:sqref>
        </x14:dataValidation>
        <x14:dataValidation type="list" allowBlank="1" showInputMessage="1" xr:uid="{E2883D89-925F-E340-9E58-534C1698766E}">
          <x14:formula1>
            <xm:f>'Data validation'!$B$26:$B$33</xm:f>
          </x14:formula1>
          <xm:sqref>E8:E31</xm:sqref>
        </x14:dataValidation>
        <x14:dataValidation type="list" allowBlank="1" showInputMessage="1" showErrorMessage="1" xr:uid="{7C85E6F3-F210-0F45-86BA-19B360219E9F}">
          <x14:formula1>
            <xm:f>'Data validation'!$B$115:$B$126</xm:f>
          </x14:formula1>
          <xm:sqref>L53:L64 L85:L96 L69:L80</xm:sqref>
        </x14:dataValidation>
        <x14:dataValidation type="list" allowBlank="1" showInputMessage="1" showErrorMessage="1" xr:uid="{9E823D94-6DC2-FB47-8881-65A3D1245020}">
          <x14:formula1>
            <xm:f>'Data validation'!$B$128:$B$158</xm:f>
          </x14:formula1>
          <xm:sqref>N53:N64 N85:N96 N69:N80</xm:sqref>
        </x14:dataValidation>
        <x14:dataValidation type="list" allowBlank="1" xr:uid="{903E908C-A437-184E-B88E-FA49C556E44F}">
          <x14:formula1>
            <xm:f>'Data validation'!$B$161</xm:f>
          </x14:formula1>
          <xm:sqref>P85:P96 P53:P64 P69:P80</xm:sqref>
        </x14:dataValidation>
        <x14:dataValidation type="list" allowBlank="1" showInputMessage="1" showErrorMessage="1" xr:uid="{82A41016-F086-D844-9D7E-A884F00467EA}">
          <x14:formula1>
            <xm:f>'Data validation'!$B$63:$B$67</xm:f>
          </x14:formula1>
          <xm:sqref>C42:O47</xm:sqref>
        </x14:dataValidation>
        <x14:dataValidation type="list" allowBlank="1" xr:uid="{194CED4F-1B86-446E-B8D0-9130016372EE}">
          <x14:formula1>
            <xm:f>'Data validation'!$B$39:$B$54</xm:f>
          </x14:formula1>
          <xm:sqref>I53:I96</xm:sqref>
        </x14:dataValidation>
        <x14:dataValidation type="list" allowBlank="1" xr:uid="{83491C86-E77C-4279-BCB6-3679548A37CD}">
          <x14:formula1>
            <xm:f>'Data validation'!$B$35:$B$37</xm:f>
          </x14:formula1>
          <xm:sqref>F69:G80</xm:sqref>
        </x14:dataValidation>
        <x14:dataValidation type="list" allowBlank="1" xr:uid="{FDBB34A1-D721-4DBC-8D69-05FF927C06C9}">
          <x14:formula1>
            <xm:f>'Data validation'!$B$56:$B$61</xm:f>
          </x14:formula1>
          <xm:sqref>Q53:R96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D33F6-5862-3440-A811-E47BF0D70CF4}">
  <dimension ref="B3:AI158"/>
  <sheetViews>
    <sheetView workbookViewId="0">
      <pane ySplit="7" topLeftCell="A8" activePane="bottomLeft" state="frozen"/>
      <selection pane="bottomLeft" activeCell="C8" sqref="C8:C12"/>
    </sheetView>
  </sheetViews>
  <sheetFormatPr defaultColWidth="11" defaultRowHeight="15.6"/>
  <cols>
    <col min="1" max="2" width="2.296875" style="3" customWidth="1"/>
    <col min="3" max="8" width="11" style="3"/>
    <col min="9" max="9" width="10.796875" style="3"/>
    <col min="10" max="10" width="19.296875" style="3" customWidth="1"/>
    <col min="11" max="11" width="24" style="3" customWidth="1"/>
    <col min="12" max="12" width="10.796875" style="3"/>
    <col min="13" max="13" width="2.296875" style="3" customWidth="1"/>
    <col min="14" max="14" width="13.5" style="3" customWidth="1"/>
    <col min="15" max="15" width="13.59765625" style="3" customWidth="1"/>
    <col min="16" max="16" width="21.796875" style="3" bestFit="1" customWidth="1"/>
    <col min="17" max="17" width="2.5" style="3" customWidth="1"/>
    <col min="18" max="18" width="20.296875" style="3" customWidth="1"/>
    <col min="19" max="19" width="17.09765625" style="3" customWidth="1"/>
    <col min="20" max="22" width="11" style="3"/>
    <col min="23" max="23" width="23.59765625" style="3" customWidth="1"/>
    <col min="24" max="24" width="11" style="3"/>
    <col min="25" max="26" width="11" style="89"/>
    <col min="27" max="27" width="7.796875" style="89" customWidth="1"/>
    <col min="28" max="28" width="1.59765625" style="3" customWidth="1"/>
    <col min="29" max="34" width="11" style="3"/>
    <col min="35" max="35" width="1.59765625" style="3" customWidth="1"/>
    <col min="36" max="16384" width="11" style="3"/>
  </cols>
  <sheetData>
    <row r="3" spans="2:35" ht="16.2" thickBot="1">
      <c r="T3" s="318"/>
      <c r="U3" s="318"/>
      <c r="V3" s="318"/>
      <c r="W3" s="318"/>
    </row>
    <row r="4" spans="2:35">
      <c r="B4" s="39"/>
      <c r="C4" s="40"/>
      <c r="D4" s="40"/>
      <c r="E4" s="40"/>
      <c r="F4" s="40"/>
      <c r="G4" s="40"/>
      <c r="H4" s="40"/>
      <c r="I4" s="40"/>
      <c r="J4" s="40"/>
      <c r="K4" s="312" t="s">
        <v>356</v>
      </c>
      <c r="L4" s="312"/>
      <c r="M4" s="40"/>
      <c r="N4" s="40"/>
      <c r="O4" s="40"/>
      <c r="P4" s="40"/>
      <c r="Q4" s="40"/>
      <c r="R4" s="40"/>
      <c r="S4" s="40"/>
      <c r="T4" s="88"/>
      <c r="U4" s="88"/>
      <c r="V4" s="88"/>
      <c r="W4" s="88"/>
      <c r="X4" s="40"/>
      <c r="Y4" s="90"/>
      <c r="Z4" s="90"/>
      <c r="AA4" s="90"/>
      <c r="AB4" s="42"/>
      <c r="AC4" s="39"/>
      <c r="AD4" s="40"/>
      <c r="AE4" s="40"/>
      <c r="AF4" s="40"/>
      <c r="AG4" s="40"/>
      <c r="AH4" s="40"/>
      <c r="AI4" s="42"/>
    </row>
    <row r="5" spans="2:35" ht="21">
      <c r="B5" s="32"/>
      <c r="C5" s="219" t="s">
        <v>76</v>
      </c>
      <c r="D5" s="220"/>
      <c r="E5" s="220"/>
      <c r="F5" s="220"/>
      <c r="G5" s="220"/>
      <c r="H5" s="221"/>
      <c r="I5" s="48"/>
      <c r="J5" s="53"/>
      <c r="K5" s="313"/>
      <c r="L5" s="313"/>
      <c r="M5" s="53"/>
      <c r="N5" s="53"/>
      <c r="O5" s="53"/>
      <c r="P5" s="53"/>
      <c r="R5" s="244" t="s">
        <v>323</v>
      </c>
      <c r="S5" s="244"/>
      <c r="T5" s="244"/>
      <c r="U5" s="244"/>
      <c r="V5" s="244"/>
      <c r="W5" s="244"/>
      <c r="X5" s="244"/>
      <c r="AB5" s="31"/>
      <c r="AC5" s="32"/>
      <c r="AI5" s="31"/>
    </row>
    <row r="6" spans="2:35" ht="16.05" customHeight="1">
      <c r="B6" s="32"/>
      <c r="C6" s="322" t="s">
        <v>66</v>
      </c>
      <c r="D6" s="93" t="s">
        <v>70</v>
      </c>
      <c r="E6" s="324" t="s">
        <v>68</v>
      </c>
      <c r="F6" s="93" t="s">
        <v>54</v>
      </c>
      <c r="G6" s="94" t="s">
        <v>56</v>
      </c>
      <c r="H6" s="93" t="s">
        <v>57</v>
      </c>
      <c r="I6" s="326" t="s">
        <v>69</v>
      </c>
      <c r="J6" s="242" t="s">
        <v>300</v>
      </c>
      <c r="K6" s="326" t="s">
        <v>75</v>
      </c>
      <c r="L6" s="314" t="s">
        <v>45</v>
      </c>
      <c r="N6" s="321" t="s">
        <v>81</v>
      </c>
      <c r="O6" s="321"/>
      <c r="P6" s="321" t="s">
        <v>80</v>
      </c>
      <c r="R6" s="319" t="s">
        <v>302</v>
      </c>
      <c r="S6" s="319" t="s">
        <v>303</v>
      </c>
      <c r="T6" s="320" t="s">
        <v>395</v>
      </c>
      <c r="U6" s="319" t="s">
        <v>58</v>
      </c>
      <c r="V6" s="319" t="s">
        <v>55</v>
      </c>
      <c r="W6" s="319" t="s">
        <v>75</v>
      </c>
      <c r="X6" s="319" t="s">
        <v>45</v>
      </c>
      <c r="AB6" s="31"/>
      <c r="AC6" s="32"/>
      <c r="AI6" s="31"/>
    </row>
    <row r="7" spans="2:35" ht="16.2" thickBot="1">
      <c r="B7" s="32"/>
      <c r="C7" s="323"/>
      <c r="D7" s="165" t="s">
        <v>71</v>
      </c>
      <c r="E7" s="325"/>
      <c r="F7" s="165" t="s">
        <v>68</v>
      </c>
      <c r="G7" s="166" t="s">
        <v>68</v>
      </c>
      <c r="H7" s="165" t="s">
        <v>68</v>
      </c>
      <c r="I7" s="327"/>
      <c r="J7" s="295"/>
      <c r="K7" s="327"/>
      <c r="L7" s="315"/>
      <c r="N7" s="321"/>
      <c r="O7" s="321"/>
      <c r="P7" s="321"/>
      <c r="R7" s="314"/>
      <c r="S7" s="314"/>
      <c r="T7" s="314"/>
      <c r="U7" s="314"/>
      <c r="V7" s="314"/>
      <c r="W7" s="314"/>
      <c r="X7" s="314"/>
      <c r="AB7" s="31"/>
      <c r="AC7" s="45"/>
      <c r="AD7" s="46"/>
      <c r="AE7" s="46"/>
      <c r="AF7" s="46"/>
      <c r="AG7" s="46"/>
      <c r="AH7" s="46"/>
      <c r="AI7" s="47"/>
    </row>
    <row r="8" spans="2:35" ht="16.2" thickBot="1">
      <c r="B8" s="32"/>
      <c r="C8" s="305"/>
      <c r="D8" s="308"/>
      <c r="E8" s="308"/>
      <c r="F8" s="308"/>
      <c r="G8" s="308"/>
      <c r="H8" s="308"/>
      <c r="I8" s="308"/>
      <c r="J8" s="308"/>
      <c r="K8" s="159" t="s">
        <v>36</v>
      </c>
      <c r="L8" s="160"/>
      <c r="N8" s="214" t="s">
        <v>77</v>
      </c>
      <c r="O8" s="214"/>
      <c r="P8" s="143"/>
      <c r="R8" s="305"/>
      <c r="S8" s="308"/>
      <c r="T8" s="308"/>
      <c r="U8" s="308"/>
      <c r="V8" s="308"/>
      <c r="W8" s="159" t="s">
        <v>36</v>
      </c>
      <c r="X8" s="160"/>
      <c r="Y8" s="311" t="str">
        <f>IF(SUM(X8:X12) &lt;&gt; 100, "Percents do not add up to 100%. Check and update.", "")</f>
        <v>Percents do not add up to 100%. Check and update.</v>
      </c>
      <c r="Z8" s="311"/>
      <c r="AA8" s="311"/>
      <c r="AB8" s="31"/>
      <c r="AC8" s="197" t="s">
        <v>394</v>
      </c>
      <c r="AD8" s="198"/>
      <c r="AE8" s="198"/>
      <c r="AF8" s="198"/>
      <c r="AG8" s="198"/>
      <c r="AH8" s="199"/>
      <c r="AI8" s="31"/>
    </row>
    <row r="9" spans="2:35">
      <c r="B9" s="32"/>
      <c r="C9" s="306"/>
      <c r="D9" s="309"/>
      <c r="E9" s="309"/>
      <c r="F9" s="309"/>
      <c r="G9" s="309"/>
      <c r="H9" s="309"/>
      <c r="I9" s="309"/>
      <c r="J9" s="309"/>
      <c r="K9" s="55" t="s">
        <v>37</v>
      </c>
      <c r="L9" s="161"/>
      <c r="N9" s="214" t="s">
        <v>78</v>
      </c>
      <c r="O9" s="214"/>
      <c r="P9" s="143"/>
      <c r="R9" s="306"/>
      <c r="S9" s="309"/>
      <c r="T9" s="309"/>
      <c r="U9" s="309"/>
      <c r="V9" s="309"/>
      <c r="W9" s="55" t="s">
        <v>37</v>
      </c>
      <c r="X9" s="161"/>
      <c r="Y9" s="311"/>
      <c r="Z9" s="311"/>
      <c r="AA9" s="311"/>
      <c r="AB9" s="31"/>
      <c r="AC9" s="250"/>
      <c r="AD9" s="251"/>
      <c r="AE9" s="251"/>
      <c r="AF9" s="251"/>
      <c r="AG9" s="251"/>
      <c r="AH9" s="252"/>
      <c r="AI9" s="31"/>
    </row>
    <row r="10" spans="2:35">
      <c r="B10" s="32"/>
      <c r="C10" s="306"/>
      <c r="D10" s="309"/>
      <c r="E10" s="309"/>
      <c r="F10" s="309"/>
      <c r="G10" s="309"/>
      <c r="H10" s="309"/>
      <c r="I10" s="309"/>
      <c r="J10" s="309"/>
      <c r="K10" s="55" t="s">
        <v>72</v>
      </c>
      <c r="L10" s="161"/>
      <c r="N10" s="55" t="s">
        <v>79</v>
      </c>
      <c r="O10" s="164"/>
      <c r="P10" s="145"/>
      <c r="R10" s="306"/>
      <c r="S10" s="309"/>
      <c r="T10" s="309"/>
      <c r="U10" s="309"/>
      <c r="V10" s="309"/>
      <c r="W10" s="55" t="s">
        <v>72</v>
      </c>
      <c r="X10" s="161"/>
      <c r="AB10" s="31"/>
      <c r="AC10" s="253"/>
      <c r="AD10" s="224"/>
      <c r="AE10" s="224"/>
      <c r="AF10" s="224"/>
      <c r="AG10" s="224"/>
      <c r="AH10" s="254"/>
      <c r="AI10" s="31"/>
    </row>
    <row r="11" spans="2:35" ht="15.75" customHeight="1" thickBot="1">
      <c r="B11" s="32"/>
      <c r="C11" s="306"/>
      <c r="D11" s="309"/>
      <c r="E11" s="309"/>
      <c r="F11" s="309"/>
      <c r="G11" s="309"/>
      <c r="H11" s="309"/>
      <c r="I11" s="309"/>
      <c r="J11" s="309"/>
      <c r="K11" s="55" t="s">
        <v>73</v>
      </c>
      <c r="L11" s="161"/>
      <c r="N11" s="316" t="str">
        <f>IF(SUM(L8:L12)&lt;&gt;100, "Percents do not add up to 100%. Check and update.", "")</f>
        <v>Percents do not add up to 100%. Check and update.</v>
      </c>
      <c r="O11" s="316"/>
      <c r="P11" s="167"/>
      <c r="R11" s="306"/>
      <c r="S11" s="309"/>
      <c r="T11" s="309"/>
      <c r="U11" s="309"/>
      <c r="V11" s="309"/>
      <c r="W11" s="55" t="s">
        <v>73</v>
      </c>
      <c r="X11" s="161"/>
      <c r="AB11" s="31"/>
      <c r="AC11" s="253"/>
      <c r="AD11" s="224"/>
      <c r="AE11" s="224"/>
      <c r="AF11" s="224"/>
      <c r="AG11" s="224"/>
      <c r="AH11" s="254"/>
      <c r="AI11" s="31"/>
    </row>
    <row r="12" spans="2:35" ht="16.2" thickBot="1">
      <c r="B12" s="32"/>
      <c r="C12" s="307"/>
      <c r="D12" s="310"/>
      <c r="E12" s="310"/>
      <c r="F12" s="310"/>
      <c r="G12" s="310"/>
      <c r="H12" s="310"/>
      <c r="I12" s="310"/>
      <c r="J12" s="310"/>
      <c r="K12" s="162" t="s">
        <v>38</v>
      </c>
      <c r="L12" s="163"/>
      <c r="N12" s="301"/>
      <c r="O12" s="301"/>
      <c r="P12" s="168" t="s">
        <v>394</v>
      </c>
      <c r="R12" s="307"/>
      <c r="S12" s="310"/>
      <c r="T12" s="310"/>
      <c r="U12" s="310"/>
      <c r="V12" s="310"/>
      <c r="W12" s="162" t="s">
        <v>38</v>
      </c>
      <c r="X12" s="163"/>
      <c r="AB12" s="31"/>
      <c r="AC12" s="253"/>
      <c r="AD12" s="224"/>
      <c r="AE12" s="224"/>
      <c r="AF12" s="224"/>
      <c r="AG12" s="224"/>
      <c r="AH12" s="254"/>
      <c r="AI12" s="31"/>
    </row>
    <row r="13" spans="2:35" ht="15.75" customHeight="1">
      <c r="B13" s="32"/>
      <c r="C13" s="305"/>
      <c r="D13" s="308"/>
      <c r="E13" s="308"/>
      <c r="F13" s="308"/>
      <c r="G13" s="308"/>
      <c r="H13" s="308"/>
      <c r="I13" s="308"/>
      <c r="J13" s="308"/>
      <c r="K13" s="159" t="s">
        <v>36</v>
      </c>
      <c r="L13" s="160"/>
      <c r="P13" s="302"/>
      <c r="R13" s="305"/>
      <c r="S13" s="308"/>
      <c r="T13" s="308"/>
      <c r="U13" s="308"/>
      <c r="V13" s="308"/>
      <c r="W13" s="159" t="s">
        <v>36</v>
      </c>
      <c r="X13" s="160"/>
      <c r="Y13" s="311" t="str">
        <f>IF(SUM(X13:X17) &lt;&gt; 100, "Percents do not add up to 100%. Check and update.", "")</f>
        <v>Percents do not add up to 100%. Check and update.</v>
      </c>
      <c r="Z13" s="311"/>
      <c r="AA13" s="311"/>
      <c r="AB13" s="31"/>
      <c r="AC13" s="253"/>
      <c r="AD13" s="224"/>
      <c r="AE13" s="224"/>
      <c r="AF13" s="224"/>
      <c r="AG13" s="224"/>
      <c r="AH13" s="254"/>
      <c r="AI13" s="31"/>
    </row>
    <row r="14" spans="2:35">
      <c r="B14" s="32"/>
      <c r="C14" s="306"/>
      <c r="D14" s="309"/>
      <c r="E14" s="309"/>
      <c r="F14" s="309"/>
      <c r="G14" s="309"/>
      <c r="H14" s="309"/>
      <c r="I14" s="309"/>
      <c r="J14" s="309"/>
      <c r="K14" s="55" t="s">
        <v>37</v>
      </c>
      <c r="L14" s="161"/>
      <c r="P14" s="303"/>
      <c r="R14" s="306"/>
      <c r="S14" s="309"/>
      <c r="T14" s="309"/>
      <c r="U14" s="309"/>
      <c r="V14" s="309"/>
      <c r="W14" s="55" t="s">
        <v>37</v>
      </c>
      <c r="X14" s="161"/>
      <c r="Y14" s="311"/>
      <c r="Z14" s="311"/>
      <c r="AA14" s="311"/>
      <c r="AB14" s="31"/>
      <c r="AC14" s="253"/>
      <c r="AD14" s="224"/>
      <c r="AE14" s="224"/>
      <c r="AF14" s="224"/>
      <c r="AG14" s="224"/>
      <c r="AH14" s="254"/>
      <c r="AI14" s="31"/>
    </row>
    <row r="15" spans="2:35">
      <c r="B15" s="32"/>
      <c r="C15" s="306"/>
      <c r="D15" s="309"/>
      <c r="E15" s="309"/>
      <c r="F15" s="309"/>
      <c r="G15" s="309"/>
      <c r="H15" s="309"/>
      <c r="I15" s="309"/>
      <c r="J15" s="309"/>
      <c r="K15" s="55" t="s">
        <v>72</v>
      </c>
      <c r="L15" s="161"/>
      <c r="P15" s="303"/>
      <c r="R15" s="306"/>
      <c r="S15" s="309"/>
      <c r="T15" s="309"/>
      <c r="U15" s="309"/>
      <c r="V15" s="309"/>
      <c r="W15" s="55" t="s">
        <v>72</v>
      </c>
      <c r="X15" s="161"/>
      <c r="AB15" s="31"/>
      <c r="AC15" s="253"/>
      <c r="AD15" s="224"/>
      <c r="AE15" s="224"/>
      <c r="AF15" s="224"/>
      <c r="AG15" s="224"/>
      <c r="AH15" s="254"/>
      <c r="AI15" s="31"/>
    </row>
    <row r="16" spans="2:35" ht="15.6" customHeight="1">
      <c r="B16" s="32"/>
      <c r="C16" s="306"/>
      <c r="D16" s="309"/>
      <c r="E16" s="309"/>
      <c r="F16" s="309"/>
      <c r="G16" s="309"/>
      <c r="H16" s="309"/>
      <c r="I16" s="309"/>
      <c r="J16" s="309"/>
      <c r="K16" s="55" t="s">
        <v>73</v>
      </c>
      <c r="L16" s="161"/>
      <c r="N16" s="301" t="str">
        <f>IF(SUM(L13:L17)&lt;&gt;100, "Percents do not add up to 100%. Check and update.", "")</f>
        <v>Percents do not add up to 100%. Check and update.</v>
      </c>
      <c r="O16" s="301"/>
      <c r="P16" s="303"/>
      <c r="R16" s="306"/>
      <c r="S16" s="309"/>
      <c r="T16" s="309"/>
      <c r="U16" s="309"/>
      <c r="V16" s="309"/>
      <c r="W16" s="55" t="s">
        <v>73</v>
      </c>
      <c r="X16" s="161"/>
      <c r="AB16" s="31"/>
      <c r="AC16" s="253"/>
      <c r="AD16" s="224"/>
      <c r="AE16" s="224"/>
      <c r="AF16" s="224"/>
      <c r="AG16" s="224"/>
      <c r="AH16" s="254"/>
      <c r="AI16" s="31"/>
    </row>
    <row r="17" spans="2:35" ht="16.2" thickBot="1">
      <c r="B17" s="32"/>
      <c r="C17" s="307"/>
      <c r="D17" s="310"/>
      <c r="E17" s="310"/>
      <c r="F17" s="310"/>
      <c r="G17" s="310"/>
      <c r="H17" s="310"/>
      <c r="I17" s="310"/>
      <c r="J17" s="310"/>
      <c r="K17" s="162" t="s">
        <v>38</v>
      </c>
      <c r="L17" s="163"/>
      <c r="N17" s="301"/>
      <c r="O17" s="301"/>
      <c r="P17" s="303"/>
      <c r="R17" s="307"/>
      <c r="S17" s="310"/>
      <c r="T17" s="310"/>
      <c r="U17" s="310"/>
      <c r="V17" s="310"/>
      <c r="W17" s="162" t="s">
        <v>38</v>
      </c>
      <c r="X17" s="163"/>
      <c r="AB17" s="31"/>
      <c r="AC17" s="253"/>
      <c r="AD17" s="224"/>
      <c r="AE17" s="224"/>
      <c r="AF17" s="224"/>
      <c r="AG17" s="224"/>
      <c r="AH17" s="254"/>
      <c r="AI17" s="31"/>
    </row>
    <row r="18" spans="2:35" ht="15.75" customHeight="1">
      <c r="B18" s="32"/>
      <c r="C18" s="305"/>
      <c r="D18" s="308"/>
      <c r="E18" s="308"/>
      <c r="F18" s="308"/>
      <c r="G18" s="308"/>
      <c r="H18" s="308"/>
      <c r="I18" s="308"/>
      <c r="J18" s="308"/>
      <c r="K18" s="159" t="s">
        <v>36</v>
      </c>
      <c r="L18" s="160"/>
      <c r="P18" s="303"/>
      <c r="R18" s="305"/>
      <c r="S18" s="308"/>
      <c r="T18" s="308"/>
      <c r="U18" s="308"/>
      <c r="V18" s="308"/>
      <c r="W18" s="159" t="s">
        <v>36</v>
      </c>
      <c r="X18" s="160"/>
      <c r="Y18" s="317" t="str">
        <f>IF(SUM(X18:X22) &lt;&gt; 100, "Percents do not add up to 100%. Check and update.", "")</f>
        <v>Percents do not add up to 100%. Check and update.</v>
      </c>
      <c r="Z18" s="311"/>
      <c r="AA18" s="311"/>
      <c r="AB18" s="31"/>
      <c r="AC18" s="253"/>
      <c r="AD18" s="224"/>
      <c r="AE18" s="224"/>
      <c r="AF18" s="224"/>
      <c r="AG18" s="224"/>
      <c r="AH18" s="254"/>
      <c r="AI18" s="31"/>
    </row>
    <row r="19" spans="2:35">
      <c r="B19" s="32"/>
      <c r="C19" s="306"/>
      <c r="D19" s="309"/>
      <c r="E19" s="309"/>
      <c r="F19" s="309"/>
      <c r="G19" s="309"/>
      <c r="H19" s="309"/>
      <c r="I19" s="309"/>
      <c r="J19" s="309"/>
      <c r="K19" s="55" t="s">
        <v>37</v>
      </c>
      <c r="L19" s="161"/>
      <c r="P19" s="303"/>
      <c r="R19" s="306"/>
      <c r="S19" s="309"/>
      <c r="T19" s="309"/>
      <c r="U19" s="309"/>
      <c r="V19" s="309"/>
      <c r="W19" s="55" t="s">
        <v>37</v>
      </c>
      <c r="X19" s="161"/>
      <c r="Y19" s="317"/>
      <c r="Z19" s="311"/>
      <c r="AA19" s="311"/>
      <c r="AB19" s="31"/>
      <c r="AC19" s="253"/>
      <c r="AD19" s="224"/>
      <c r="AE19" s="224"/>
      <c r="AF19" s="224"/>
      <c r="AG19" s="224"/>
      <c r="AH19" s="254"/>
      <c r="AI19" s="31"/>
    </row>
    <row r="20" spans="2:35" ht="16.2" thickBot="1">
      <c r="B20" s="32"/>
      <c r="C20" s="306"/>
      <c r="D20" s="309"/>
      <c r="E20" s="309"/>
      <c r="F20" s="309"/>
      <c r="G20" s="309"/>
      <c r="H20" s="309"/>
      <c r="I20" s="309"/>
      <c r="J20" s="309"/>
      <c r="K20" s="55" t="s">
        <v>72</v>
      </c>
      <c r="L20" s="161"/>
      <c r="P20" s="303"/>
      <c r="R20" s="306"/>
      <c r="S20" s="309"/>
      <c r="T20" s="309"/>
      <c r="U20" s="309"/>
      <c r="V20" s="309"/>
      <c r="W20" s="55" t="s">
        <v>72</v>
      </c>
      <c r="X20" s="161"/>
      <c r="AB20" s="31"/>
      <c r="AC20" s="255"/>
      <c r="AD20" s="256"/>
      <c r="AE20" s="256"/>
      <c r="AF20" s="256"/>
      <c r="AG20" s="256"/>
      <c r="AH20" s="257"/>
      <c r="AI20" s="31"/>
    </row>
    <row r="21" spans="2:35" ht="15.6" customHeight="1">
      <c r="B21" s="32"/>
      <c r="C21" s="306"/>
      <c r="D21" s="309"/>
      <c r="E21" s="309"/>
      <c r="F21" s="309"/>
      <c r="G21" s="309"/>
      <c r="H21" s="309"/>
      <c r="I21" s="309"/>
      <c r="J21" s="309"/>
      <c r="K21" s="55" t="s">
        <v>73</v>
      </c>
      <c r="L21" s="161"/>
      <c r="N21" s="301" t="str">
        <f>IF(SUM(L18:L22)&lt;&gt;100, "Percents do not add up to 100%. Check and update.", "")</f>
        <v>Percents do not add up to 100%. Check and update.</v>
      </c>
      <c r="O21" s="301"/>
      <c r="P21" s="303"/>
      <c r="R21" s="306"/>
      <c r="S21" s="309"/>
      <c r="T21" s="309"/>
      <c r="U21" s="309"/>
      <c r="V21" s="309"/>
      <c r="W21" s="55" t="s">
        <v>73</v>
      </c>
      <c r="X21" s="161"/>
      <c r="AB21" s="31"/>
      <c r="AI21" s="31"/>
    </row>
    <row r="22" spans="2:35" ht="16.2" thickBot="1">
      <c r="B22" s="32"/>
      <c r="C22" s="307"/>
      <c r="D22" s="310"/>
      <c r="E22" s="310"/>
      <c r="F22" s="310"/>
      <c r="G22" s="310"/>
      <c r="H22" s="310"/>
      <c r="I22" s="310"/>
      <c r="J22" s="310"/>
      <c r="K22" s="162" t="s">
        <v>38</v>
      </c>
      <c r="L22" s="163"/>
      <c r="N22" s="301"/>
      <c r="O22" s="301"/>
      <c r="P22" s="303"/>
      <c r="R22" s="307"/>
      <c r="S22" s="310"/>
      <c r="T22" s="310"/>
      <c r="U22" s="310"/>
      <c r="V22" s="310"/>
      <c r="W22" s="162" t="s">
        <v>38</v>
      </c>
      <c r="X22" s="163"/>
      <c r="AB22" s="31"/>
      <c r="AI22" s="31"/>
    </row>
    <row r="23" spans="2:35" ht="15.75" customHeight="1">
      <c r="B23" s="32"/>
      <c r="C23" s="305"/>
      <c r="D23" s="308"/>
      <c r="E23" s="308"/>
      <c r="F23" s="308"/>
      <c r="G23" s="308"/>
      <c r="H23" s="308"/>
      <c r="I23" s="308"/>
      <c r="J23" s="308"/>
      <c r="K23" s="159" t="s">
        <v>36</v>
      </c>
      <c r="L23" s="160"/>
      <c r="P23" s="303"/>
      <c r="R23" s="305"/>
      <c r="S23" s="308"/>
      <c r="T23" s="308"/>
      <c r="U23" s="308"/>
      <c r="V23" s="308"/>
      <c r="W23" s="159" t="s">
        <v>36</v>
      </c>
      <c r="X23" s="160"/>
      <c r="Y23" s="311" t="str">
        <f>IF(SUM(X23:X27) &lt;&gt; 100, "Percents do not add up to 100%. Check and update.", "")</f>
        <v>Percents do not add up to 100%. Check and update.</v>
      </c>
      <c r="Z23" s="311"/>
      <c r="AA23" s="311"/>
      <c r="AB23" s="31"/>
      <c r="AI23" s="31"/>
    </row>
    <row r="24" spans="2:35">
      <c r="B24" s="32"/>
      <c r="C24" s="306"/>
      <c r="D24" s="309"/>
      <c r="E24" s="309"/>
      <c r="F24" s="309"/>
      <c r="G24" s="309"/>
      <c r="H24" s="309"/>
      <c r="I24" s="309"/>
      <c r="J24" s="309"/>
      <c r="K24" s="55" t="s">
        <v>37</v>
      </c>
      <c r="L24" s="161"/>
      <c r="P24" s="303"/>
      <c r="R24" s="306"/>
      <c r="S24" s="309"/>
      <c r="T24" s="309"/>
      <c r="U24" s="309"/>
      <c r="V24" s="309"/>
      <c r="W24" s="55" t="s">
        <v>37</v>
      </c>
      <c r="X24" s="161"/>
      <c r="Y24" s="311"/>
      <c r="Z24" s="311"/>
      <c r="AA24" s="311"/>
      <c r="AB24" s="31"/>
      <c r="AI24" s="31"/>
    </row>
    <row r="25" spans="2:35" ht="15.6" customHeight="1">
      <c r="B25" s="32"/>
      <c r="C25" s="306"/>
      <c r="D25" s="309"/>
      <c r="E25" s="309"/>
      <c r="F25" s="309"/>
      <c r="G25" s="309"/>
      <c r="H25" s="309"/>
      <c r="I25" s="309"/>
      <c r="J25" s="309"/>
      <c r="K25" s="55" t="s">
        <v>72</v>
      </c>
      <c r="L25" s="161"/>
      <c r="P25" s="303"/>
      <c r="R25" s="306"/>
      <c r="S25" s="309"/>
      <c r="T25" s="309"/>
      <c r="U25" s="309"/>
      <c r="V25" s="309"/>
      <c r="W25" s="55" t="s">
        <v>72</v>
      </c>
      <c r="X25" s="161"/>
      <c r="AB25" s="31"/>
      <c r="AI25" s="31"/>
    </row>
    <row r="26" spans="2:35" ht="15.6" customHeight="1">
      <c r="B26" s="32"/>
      <c r="C26" s="306"/>
      <c r="D26" s="309"/>
      <c r="E26" s="309"/>
      <c r="F26" s="309"/>
      <c r="G26" s="309"/>
      <c r="H26" s="309"/>
      <c r="I26" s="309"/>
      <c r="J26" s="309"/>
      <c r="K26" s="55" t="s">
        <v>73</v>
      </c>
      <c r="L26" s="161"/>
      <c r="N26" s="301" t="str">
        <f>IF(SUM(L23:L27)&lt;&gt;100, "Percents do not add up to 100%. Check and update.", "")</f>
        <v>Percents do not add up to 100%. Check and update.</v>
      </c>
      <c r="O26" s="301"/>
      <c r="P26" s="303"/>
      <c r="R26" s="306"/>
      <c r="S26" s="309"/>
      <c r="T26" s="309"/>
      <c r="U26" s="309"/>
      <c r="V26" s="309"/>
      <c r="W26" s="55" t="s">
        <v>73</v>
      </c>
      <c r="X26" s="161"/>
      <c r="AB26" s="31"/>
      <c r="AI26" s="31"/>
    </row>
    <row r="27" spans="2:35" ht="16.2" thickBot="1">
      <c r="B27" s="32"/>
      <c r="C27" s="307"/>
      <c r="D27" s="310"/>
      <c r="E27" s="310"/>
      <c r="F27" s="310"/>
      <c r="G27" s="310"/>
      <c r="H27" s="310"/>
      <c r="I27" s="310"/>
      <c r="J27" s="310"/>
      <c r="K27" s="162" t="s">
        <v>38</v>
      </c>
      <c r="L27" s="163"/>
      <c r="N27" s="301"/>
      <c r="O27" s="301"/>
      <c r="P27" s="303"/>
      <c r="R27" s="307"/>
      <c r="S27" s="310"/>
      <c r="T27" s="310"/>
      <c r="U27" s="310"/>
      <c r="V27" s="310"/>
      <c r="W27" s="162" t="s">
        <v>38</v>
      </c>
      <c r="X27" s="163"/>
      <c r="AB27" s="31"/>
      <c r="AI27" s="31"/>
    </row>
    <row r="28" spans="2:35" ht="15.75" customHeight="1">
      <c r="B28" s="32"/>
      <c r="C28" s="305"/>
      <c r="D28" s="308"/>
      <c r="E28" s="308"/>
      <c r="F28" s="308"/>
      <c r="G28" s="308"/>
      <c r="H28" s="308"/>
      <c r="I28" s="308"/>
      <c r="J28" s="308"/>
      <c r="K28" s="159" t="s">
        <v>36</v>
      </c>
      <c r="L28" s="160"/>
      <c r="P28" s="303"/>
      <c r="R28" s="305"/>
      <c r="S28" s="308"/>
      <c r="T28" s="308"/>
      <c r="U28" s="308"/>
      <c r="V28" s="308"/>
      <c r="W28" s="159" t="s">
        <v>36</v>
      </c>
      <c r="X28" s="160"/>
      <c r="Y28" s="311" t="str">
        <f>IF(SUM(X28:X32) &lt;&gt; 100, "Percents do not add up to 100%. Check and update.", "")</f>
        <v>Percents do not add up to 100%. Check and update.</v>
      </c>
      <c r="Z28" s="311"/>
      <c r="AA28" s="311"/>
      <c r="AB28" s="31"/>
      <c r="AI28" s="31"/>
    </row>
    <row r="29" spans="2:35">
      <c r="B29" s="32"/>
      <c r="C29" s="306"/>
      <c r="D29" s="309"/>
      <c r="E29" s="309"/>
      <c r="F29" s="309"/>
      <c r="G29" s="309"/>
      <c r="H29" s="309"/>
      <c r="I29" s="309"/>
      <c r="J29" s="309"/>
      <c r="K29" s="55" t="s">
        <v>37</v>
      </c>
      <c r="L29" s="161"/>
      <c r="P29" s="303"/>
      <c r="R29" s="306"/>
      <c r="S29" s="309"/>
      <c r="T29" s="309"/>
      <c r="U29" s="309"/>
      <c r="V29" s="309"/>
      <c r="W29" s="55" t="s">
        <v>37</v>
      </c>
      <c r="X29" s="161"/>
      <c r="Y29" s="311"/>
      <c r="Z29" s="311"/>
      <c r="AA29" s="311"/>
      <c r="AB29" s="31"/>
      <c r="AI29" s="31"/>
    </row>
    <row r="30" spans="2:35" ht="15.6" customHeight="1">
      <c r="B30" s="32"/>
      <c r="C30" s="306"/>
      <c r="D30" s="309"/>
      <c r="E30" s="309"/>
      <c r="F30" s="309"/>
      <c r="G30" s="309"/>
      <c r="H30" s="309"/>
      <c r="I30" s="309"/>
      <c r="J30" s="309"/>
      <c r="K30" s="55" t="s">
        <v>72</v>
      </c>
      <c r="L30" s="161"/>
      <c r="P30" s="303"/>
      <c r="R30" s="306"/>
      <c r="S30" s="309"/>
      <c r="T30" s="309"/>
      <c r="U30" s="309"/>
      <c r="V30" s="309"/>
      <c r="W30" s="55" t="s">
        <v>72</v>
      </c>
      <c r="X30" s="161"/>
      <c r="AB30" s="31"/>
      <c r="AI30" s="31"/>
    </row>
    <row r="31" spans="2:35" ht="15.6" customHeight="1">
      <c r="B31" s="32"/>
      <c r="C31" s="306"/>
      <c r="D31" s="309"/>
      <c r="E31" s="309"/>
      <c r="F31" s="309"/>
      <c r="G31" s="309"/>
      <c r="H31" s="309"/>
      <c r="I31" s="309"/>
      <c r="J31" s="309"/>
      <c r="K31" s="55" t="s">
        <v>73</v>
      </c>
      <c r="L31" s="161"/>
      <c r="N31" s="301" t="str">
        <f>IF(SUM(L28:L32)&lt;&gt;100, "Percents do not add up to 100%. Check and update.", "")</f>
        <v>Percents do not add up to 100%. Check and update.</v>
      </c>
      <c r="O31" s="301"/>
      <c r="P31" s="303"/>
      <c r="R31" s="306"/>
      <c r="S31" s="309"/>
      <c r="T31" s="309"/>
      <c r="U31" s="309"/>
      <c r="V31" s="309"/>
      <c r="W31" s="55" t="s">
        <v>73</v>
      </c>
      <c r="X31" s="161"/>
      <c r="AB31" s="31"/>
      <c r="AI31" s="31"/>
    </row>
    <row r="32" spans="2:35" ht="15.9" customHeight="1" thickBot="1">
      <c r="B32" s="32"/>
      <c r="C32" s="307"/>
      <c r="D32" s="310"/>
      <c r="E32" s="310"/>
      <c r="F32" s="310"/>
      <c r="G32" s="310"/>
      <c r="H32" s="310"/>
      <c r="I32" s="310"/>
      <c r="J32" s="310"/>
      <c r="K32" s="162" t="s">
        <v>38</v>
      </c>
      <c r="L32" s="163"/>
      <c r="N32" s="301"/>
      <c r="O32" s="301"/>
      <c r="P32" s="303"/>
      <c r="R32" s="307"/>
      <c r="S32" s="310"/>
      <c r="T32" s="310"/>
      <c r="U32" s="310"/>
      <c r="V32" s="310"/>
      <c r="W32" s="162" t="s">
        <v>38</v>
      </c>
      <c r="X32" s="163"/>
      <c r="AB32" s="31"/>
      <c r="AI32" s="31"/>
    </row>
    <row r="33" spans="2:35" ht="15.75" customHeight="1">
      <c r="B33" s="32"/>
      <c r="C33" s="305"/>
      <c r="D33" s="308"/>
      <c r="E33" s="308"/>
      <c r="F33" s="308"/>
      <c r="G33" s="308"/>
      <c r="H33" s="308"/>
      <c r="I33" s="308"/>
      <c r="J33" s="308"/>
      <c r="K33" s="159" t="s">
        <v>36</v>
      </c>
      <c r="L33" s="160"/>
      <c r="P33" s="303"/>
      <c r="R33" s="305"/>
      <c r="S33" s="308"/>
      <c r="T33" s="308"/>
      <c r="U33" s="308"/>
      <c r="V33" s="308"/>
      <c r="W33" s="159" t="s">
        <v>36</v>
      </c>
      <c r="X33" s="160"/>
      <c r="Y33" s="311" t="str">
        <f>IF(SUM(X33:X37) &lt;&gt; 100, "Percents do not add up to 100%. Check and update.", "")</f>
        <v>Percents do not add up to 100%. Check and update.</v>
      </c>
      <c r="Z33" s="311"/>
      <c r="AA33" s="311"/>
      <c r="AB33" s="31"/>
      <c r="AI33" s="31"/>
    </row>
    <row r="34" spans="2:35">
      <c r="B34" s="32"/>
      <c r="C34" s="306"/>
      <c r="D34" s="309"/>
      <c r="E34" s="309"/>
      <c r="F34" s="309"/>
      <c r="G34" s="309"/>
      <c r="H34" s="309"/>
      <c r="I34" s="309"/>
      <c r="J34" s="309"/>
      <c r="K34" s="55" t="s">
        <v>37</v>
      </c>
      <c r="L34" s="161"/>
      <c r="P34" s="303"/>
      <c r="R34" s="306"/>
      <c r="S34" s="309"/>
      <c r="T34" s="309"/>
      <c r="U34" s="309"/>
      <c r="V34" s="309"/>
      <c r="W34" s="55" t="s">
        <v>37</v>
      </c>
      <c r="X34" s="161"/>
      <c r="Y34" s="311"/>
      <c r="Z34" s="311"/>
      <c r="AA34" s="311"/>
      <c r="AB34" s="31"/>
      <c r="AI34" s="31"/>
    </row>
    <row r="35" spans="2:35">
      <c r="B35" s="32"/>
      <c r="C35" s="306"/>
      <c r="D35" s="309"/>
      <c r="E35" s="309"/>
      <c r="F35" s="309"/>
      <c r="G35" s="309"/>
      <c r="H35" s="309"/>
      <c r="I35" s="309"/>
      <c r="J35" s="309"/>
      <c r="K35" s="55" t="s">
        <v>72</v>
      </c>
      <c r="L35" s="161"/>
      <c r="P35" s="303"/>
      <c r="R35" s="306"/>
      <c r="S35" s="309"/>
      <c r="T35" s="309"/>
      <c r="U35" s="309"/>
      <c r="V35" s="309"/>
      <c r="W35" s="55" t="s">
        <v>72</v>
      </c>
      <c r="X35" s="161"/>
      <c r="AB35" s="31"/>
      <c r="AI35" s="31"/>
    </row>
    <row r="36" spans="2:35" ht="15.6" customHeight="1">
      <c r="B36" s="32"/>
      <c r="C36" s="306"/>
      <c r="D36" s="309"/>
      <c r="E36" s="309"/>
      <c r="F36" s="309"/>
      <c r="G36" s="309"/>
      <c r="H36" s="309"/>
      <c r="I36" s="309"/>
      <c r="J36" s="309"/>
      <c r="K36" s="55" t="s">
        <v>73</v>
      </c>
      <c r="L36" s="161"/>
      <c r="N36" s="301" t="str">
        <f>IF(SUM(L33:L37)&lt;&gt;100, "Percents do not add up to 100%. Check and update.", "")</f>
        <v>Percents do not add up to 100%. Check and update.</v>
      </c>
      <c r="O36" s="301"/>
      <c r="P36" s="303"/>
      <c r="R36" s="306"/>
      <c r="S36" s="309"/>
      <c r="T36" s="309"/>
      <c r="U36" s="309"/>
      <c r="V36" s="309"/>
      <c r="W36" s="55" t="s">
        <v>73</v>
      </c>
      <c r="X36" s="161"/>
      <c r="AB36" s="31"/>
      <c r="AI36" s="31"/>
    </row>
    <row r="37" spans="2:35" ht="15.9" customHeight="1" thickBot="1">
      <c r="B37" s="32"/>
      <c r="C37" s="307"/>
      <c r="D37" s="310"/>
      <c r="E37" s="310"/>
      <c r="F37" s="310"/>
      <c r="G37" s="310"/>
      <c r="H37" s="310"/>
      <c r="I37" s="310"/>
      <c r="J37" s="310"/>
      <c r="K37" s="162" t="s">
        <v>38</v>
      </c>
      <c r="L37" s="163"/>
      <c r="N37" s="301"/>
      <c r="O37" s="301"/>
      <c r="P37" s="303"/>
      <c r="R37" s="307"/>
      <c r="S37" s="310"/>
      <c r="T37" s="310"/>
      <c r="U37" s="310"/>
      <c r="V37" s="310"/>
      <c r="W37" s="162" t="s">
        <v>38</v>
      </c>
      <c r="X37" s="163"/>
      <c r="AB37" s="31"/>
      <c r="AI37" s="31"/>
    </row>
    <row r="38" spans="2:35" ht="15.75" customHeight="1" thickBot="1">
      <c r="B38" s="32"/>
      <c r="C38" s="305"/>
      <c r="D38" s="308"/>
      <c r="E38" s="308"/>
      <c r="F38" s="308"/>
      <c r="G38" s="308"/>
      <c r="H38" s="308"/>
      <c r="I38" s="308"/>
      <c r="J38" s="308"/>
      <c r="K38" s="159" t="s">
        <v>36</v>
      </c>
      <c r="L38" s="160"/>
      <c r="P38" s="304"/>
      <c r="R38" s="305"/>
      <c r="S38" s="308"/>
      <c r="T38" s="308"/>
      <c r="U38" s="308"/>
      <c r="V38" s="308"/>
      <c r="W38" s="159" t="s">
        <v>36</v>
      </c>
      <c r="X38" s="160"/>
      <c r="Y38" s="311" t="str">
        <f>IF(SUM(X38:X42) &lt;&gt; 100, "Percents do not add up to 100%. Check and update.", "")</f>
        <v>Percents do not add up to 100%. Check and update.</v>
      </c>
      <c r="Z38" s="311"/>
      <c r="AA38" s="311"/>
      <c r="AB38" s="31"/>
      <c r="AI38" s="31"/>
    </row>
    <row r="39" spans="2:35" ht="15.6" customHeight="1">
      <c r="B39" s="32"/>
      <c r="C39" s="306"/>
      <c r="D39" s="309"/>
      <c r="E39" s="309"/>
      <c r="F39" s="309"/>
      <c r="G39" s="309"/>
      <c r="H39" s="309"/>
      <c r="I39" s="309"/>
      <c r="J39" s="309"/>
      <c r="K39" s="55" t="s">
        <v>37</v>
      </c>
      <c r="L39" s="161"/>
      <c r="R39" s="306"/>
      <c r="S39" s="309"/>
      <c r="T39" s="309"/>
      <c r="U39" s="309"/>
      <c r="V39" s="309"/>
      <c r="W39" s="55" t="s">
        <v>37</v>
      </c>
      <c r="X39" s="161"/>
      <c r="Y39" s="311"/>
      <c r="Z39" s="311"/>
      <c r="AA39" s="311"/>
      <c r="AB39" s="31"/>
      <c r="AI39" s="31"/>
    </row>
    <row r="40" spans="2:35">
      <c r="B40" s="32"/>
      <c r="C40" s="306"/>
      <c r="D40" s="309"/>
      <c r="E40" s="309"/>
      <c r="F40" s="309"/>
      <c r="G40" s="309"/>
      <c r="H40" s="309"/>
      <c r="I40" s="309"/>
      <c r="J40" s="309"/>
      <c r="K40" s="55" t="s">
        <v>72</v>
      </c>
      <c r="L40" s="161"/>
      <c r="R40" s="306"/>
      <c r="S40" s="309"/>
      <c r="T40" s="309"/>
      <c r="U40" s="309"/>
      <c r="V40" s="309"/>
      <c r="W40" s="55" t="s">
        <v>72</v>
      </c>
      <c r="X40" s="161"/>
      <c r="AB40" s="31"/>
      <c r="AI40" s="31"/>
    </row>
    <row r="41" spans="2:35" ht="15.6" customHeight="1">
      <c r="B41" s="32"/>
      <c r="C41" s="306"/>
      <c r="D41" s="309"/>
      <c r="E41" s="309"/>
      <c r="F41" s="309"/>
      <c r="G41" s="309"/>
      <c r="H41" s="309"/>
      <c r="I41" s="309"/>
      <c r="J41" s="309"/>
      <c r="K41" s="55" t="s">
        <v>73</v>
      </c>
      <c r="L41" s="161"/>
      <c r="N41" s="301" t="str">
        <f t="shared" ref="N41" si="0">IF(SUM(L38:L42)&lt;&gt;100, "Percents do not add up to 100%. Check and update.", "")</f>
        <v>Percents do not add up to 100%. Check and update.</v>
      </c>
      <c r="O41" s="301"/>
      <c r="R41" s="306"/>
      <c r="S41" s="309"/>
      <c r="T41" s="309"/>
      <c r="U41" s="309"/>
      <c r="V41" s="309"/>
      <c r="W41" s="55" t="s">
        <v>73</v>
      </c>
      <c r="X41" s="161"/>
      <c r="AB41" s="31"/>
      <c r="AI41" s="31"/>
    </row>
    <row r="42" spans="2:35" ht="16.2" thickBot="1">
      <c r="B42" s="32"/>
      <c r="C42" s="307"/>
      <c r="D42" s="310"/>
      <c r="E42" s="310"/>
      <c r="F42" s="310"/>
      <c r="G42" s="310"/>
      <c r="H42" s="310"/>
      <c r="I42" s="310"/>
      <c r="J42" s="310"/>
      <c r="K42" s="162" t="s">
        <v>38</v>
      </c>
      <c r="L42" s="163"/>
      <c r="N42" s="301"/>
      <c r="O42" s="301"/>
      <c r="R42" s="307"/>
      <c r="S42" s="310"/>
      <c r="T42" s="310"/>
      <c r="U42" s="310"/>
      <c r="V42" s="310"/>
      <c r="W42" s="162" t="s">
        <v>38</v>
      </c>
      <c r="X42" s="163"/>
      <c r="AB42" s="31"/>
      <c r="AI42" s="31"/>
    </row>
    <row r="43" spans="2:35" ht="15.75" customHeight="1">
      <c r="B43" s="32"/>
      <c r="C43" s="305"/>
      <c r="D43" s="308"/>
      <c r="E43" s="308"/>
      <c r="F43" s="308"/>
      <c r="G43" s="308"/>
      <c r="H43" s="308"/>
      <c r="I43" s="308"/>
      <c r="J43" s="308"/>
      <c r="K43" s="159" t="s">
        <v>36</v>
      </c>
      <c r="L43" s="160"/>
      <c r="R43" s="305"/>
      <c r="S43" s="308"/>
      <c r="T43" s="308"/>
      <c r="U43" s="308"/>
      <c r="V43" s="308"/>
      <c r="W43" s="159" t="s">
        <v>36</v>
      </c>
      <c r="X43" s="160"/>
      <c r="Y43" s="311" t="str">
        <f>IF(SUM(X43:X47) &lt;&gt; 100, "Percents do not add up to 100%. Check and update.", "")</f>
        <v>Percents do not add up to 100%. Check and update.</v>
      </c>
      <c r="Z43" s="311"/>
      <c r="AA43" s="311"/>
      <c r="AB43" s="31"/>
      <c r="AI43" s="31"/>
    </row>
    <row r="44" spans="2:35" ht="15.6" customHeight="1">
      <c r="B44" s="32"/>
      <c r="C44" s="306"/>
      <c r="D44" s="309"/>
      <c r="E44" s="309"/>
      <c r="F44" s="309"/>
      <c r="G44" s="309"/>
      <c r="H44" s="309"/>
      <c r="I44" s="309"/>
      <c r="J44" s="309"/>
      <c r="K44" s="55" t="s">
        <v>37</v>
      </c>
      <c r="L44" s="161"/>
      <c r="R44" s="306"/>
      <c r="S44" s="309"/>
      <c r="T44" s="309"/>
      <c r="U44" s="309"/>
      <c r="V44" s="309"/>
      <c r="W44" s="55" t="s">
        <v>37</v>
      </c>
      <c r="X44" s="161"/>
      <c r="Y44" s="311"/>
      <c r="Z44" s="311"/>
      <c r="AA44" s="311"/>
      <c r="AB44" s="31"/>
      <c r="AI44" s="31"/>
    </row>
    <row r="45" spans="2:35">
      <c r="B45" s="32"/>
      <c r="C45" s="306"/>
      <c r="D45" s="309"/>
      <c r="E45" s="309"/>
      <c r="F45" s="309"/>
      <c r="G45" s="309"/>
      <c r="H45" s="309"/>
      <c r="I45" s="309"/>
      <c r="J45" s="309"/>
      <c r="K45" s="55" t="s">
        <v>72</v>
      </c>
      <c r="L45" s="161"/>
      <c r="R45" s="306"/>
      <c r="S45" s="309"/>
      <c r="T45" s="309"/>
      <c r="U45" s="309"/>
      <c r="V45" s="309"/>
      <c r="W45" s="55" t="s">
        <v>72</v>
      </c>
      <c r="X45" s="161"/>
      <c r="AB45" s="31"/>
      <c r="AI45" s="31"/>
    </row>
    <row r="46" spans="2:35" ht="15.6" customHeight="1">
      <c r="B46" s="32"/>
      <c r="C46" s="306"/>
      <c r="D46" s="309"/>
      <c r="E46" s="309"/>
      <c r="F46" s="309"/>
      <c r="G46" s="309"/>
      <c r="H46" s="309"/>
      <c r="I46" s="309"/>
      <c r="J46" s="309"/>
      <c r="K46" s="55" t="s">
        <v>73</v>
      </c>
      <c r="L46" s="161"/>
      <c r="N46" s="301" t="str">
        <f t="shared" ref="N46" si="1">IF(SUM(L43:L47)&lt;&gt;100, "Percents do not add up to 100%. Check and update.", "")</f>
        <v>Percents do not add up to 100%. Check and update.</v>
      </c>
      <c r="O46" s="301"/>
      <c r="R46" s="306"/>
      <c r="S46" s="309"/>
      <c r="T46" s="309"/>
      <c r="U46" s="309"/>
      <c r="V46" s="309"/>
      <c r="W46" s="55" t="s">
        <v>73</v>
      </c>
      <c r="X46" s="161"/>
      <c r="AB46" s="31"/>
      <c r="AI46" s="31"/>
    </row>
    <row r="47" spans="2:35" ht="16.2" thickBot="1">
      <c r="B47" s="32"/>
      <c r="C47" s="307"/>
      <c r="D47" s="310"/>
      <c r="E47" s="310"/>
      <c r="F47" s="310"/>
      <c r="G47" s="310"/>
      <c r="H47" s="310"/>
      <c r="I47" s="310"/>
      <c r="J47" s="310"/>
      <c r="K47" s="162" t="s">
        <v>38</v>
      </c>
      <c r="L47" s="163"/>
      <c r="N47" s="301"/>
      <c r="O47" s="301"/>
      <c r="R47" s="307"/>
      <c r="S47" s="310"/>
      <c r="T47" s="310"/>
      <c r="U47" s="310"/>
      <c r="V47" s="310"/>
      <c r="W47" s="162" t="s">
        <v>38</v>
      </c>
      <c r="X47" s="163"/>
      <c r="AB47" s="31"/>
      <c r="AI47" s="31"/>
    </row>
    <row r="48" spans="2:35" ht="15.75" customHeight="1">
      <c r="B48" s="32"/>
      <c r="C48" s="305"/>
      <c r="D48" s="308"/>
      <c r="E48" s="308"/>
      <c r="F48" s="308"/>
      <c r="G48" s="308"/>
      <c r="H48" s="308"/>
      <c r="I48" s="308"/>
      <c r="J48" s="308"/>
      <c r="K48" s="159" t="s">
        <v>36</v>
      </c>
      <c r="L48" s="160"/>
      <c r="R48" s="305"/>
      <c r="S48" s="308"/>
      <c r="T48" s="308"/>
      <c r="U48" s="308"/>
      <c r="V48" s="308"/>
      <c r="W48" s="159" t="s">
        <v>36</v>
      </c>
      <c r="X48" s="160"/>
      <c r="Y48" s="311" t="str">
        <f>IF(SUM(X48:X52) &lt;&gt; 100, "Percents do not add up to 100%. Check and update.", "")</f>
        <v>Percents do not add up to 100%. Check and update.</v>
      </c>
      <c r="Z48" s="311"/>
      <c r="AA48" s="311"/>
      <c r="AB48" s="31"/>
      <c r="AI48" s="31"/>
    </row>
    <row r="49" spans="2:35">
      <c r="B49" s="32"/>
      <c r="C49" s="306"/>
      <c r="D49" s="309"/>
      <c r="E49" s="309"/>
      <c r="F49" s="309"/>
      <c r="G49" s="309"/>
      <c r="H49" s="309"/>
      <c r="I49" s="309"/>
      <c r="J49" s="309"/>
      <c r="K49" s="55" t="s">
        <v>37</v>
      </c>
      <c r="L49" s="161"/>
      <c r="R49" s="306"/>
      <c r="S49" s="309"/>
      <c r="T49" s="309"/>
      <c r="U49" s="309"/>
      <c r="V49" s="309"/>
      <c r="W49" s="55" t="s">
        <v>37</v>
      </c>
      <c r="X49" s="161"/>
      <c r="Y49" s="311"/>
      <c r="Z49" s="311"/>
      <c r="AA49" s="311"/>
      <c r="AB49" s="31"/>
      <c r="AI49" s="31"/>
    </row>
    <row r="50" spans="2:35">
      <c r="B50" s="32"/>
      <c r="C50" s="306"/>
      <c r="D50" s="309"/>
      <c r="E50" s="309"/>
      <c r="F50" s="309"/>
      <c r="G50" s="309"/>
      <c r="H50" s="309"/>
      <c r="I50" s="309"/>
      <c r="J50" s="309"/>
      <c r="K50" s="55" t="s">
        <v>72</v>
      </c>
      <c r="L50" s="161"/>
      <c r="R50" s="306"/>
      <c r="S50" s="309"/>
      <c r="T50" s="309"/>
      <c r="U50" s="309"/>
      <c r="V50" s="309"/>
      <c r="W50" s="55" t="s">
        <v>72</v>
      </c>
      <c r="X50" s="161"/>
      <c r="AB50" s="31"/>
      <c r="AI50" s="31"/>
    </row>
    <row r="51" spans="2:35" ht="15.6" customHeight="1">
      <c r="B51" s="32"/>
      <c r="C51" s="306"/>
      <c r="D51" s="309"/>
      <c r="E51" s="309"/>
      <c r="F51" s="309"/>
      <c r="G51" s="309"/>
      <c r="H51" s="309"/>
      <c r="I51" s="309"/>
      <c r="J51" s="309"/>
      <c r="K51" s="55" t="s">
        <v>73</v>
      </c>
      <c r="L51" s="161"/>
      <c r="N51" s="301" t="str">
        <f t="shared" ref="N51" si="2">IF(SUM(L48:L52)&lt;&gt;100, "Percents do not add up to 100%. Check and update.", "")</f>
        <v>Percents do not add up to 100%. Check and update.</v>
      </c>
      <c r="O51" s="301"/>
      <c r="R51" s="306"/>
      <c r="S51" s="309"/>
      <c r="T51" s="309"/>
      <c r="U51" s="309"/>
      <c r="V51" s="309"/>
      <c r="W51" s="55" t="s">
        <v>73</v>
      </c>
      <c r="X51" s="161"/>
      <c r="AB51" s="31"/>
      <c r="AI51" s="31"/>
    </row>
    <row r="52" spans="2:35" ht="16.2" thickBot="1">
      <c r="B52" s="32"/>
      <c r="C52" s="307"/>
      <c r="D52" s="310"/>
      <c r="E52" s="310"/>
      <c r="F52" s="310"/>
      <c r="G52" s="310"/>
      <c r="H52" s="310"/>
      <c r="I52" s="310"/>
      <c r="J52" s="310"/>
      <c r="K52" s="162" t="s">
        <v>38</v>
      </c>
      <c r="L52" s="163"/>
      <c r="N52" s="301"/>
      <c r="O52" s="301"/>
      <c r="R52" s="307"/>
      <c r="S52" s="310"/>
      <c r="T52" s="310"/>
      <c r="U52" s="310"/>
      <c r="V52" s="310"/>
      <c r="W52" s="162" t="s">
        <v>38</v>
      </c>
      <c r="X52" s="163"/>
      <c r="AB52" s="31"/>
      <c r="AI52" s="31"/>
    </row>
    <row r="53" spans="2:35" ht="15.75" customHeight="1">
      <c r="B53" s="32"/>
      <c r="C53" s="305"/>
      <c r="D53" s="308"/>
      <c r="E53" s="308"/>
      <c r="F53" s="308"/>
      <c r="G53" s="308"/>
      <c r="H53" s="308"/>
      <c r="I53" s="308"/>
      <c r="J53" s="308"/>
      <c r="K53" s="159" t="s">
        <v>36</v>
      </c>
      <c r="L53" s="160"/>
      <c r="R53" s="305"/>
      <c r="S53" s="308"/>
      <c r="T53" s="308"/>
      <c r="U53" s="308"/>
      <c r="V53" s="308"/>
      <c r="W53" s="159" t="s">
        <v>36</v>
      </c>
      <c r="X53" s="160"/>
      <c r="Y53" s="311" t="str">
        <f>IF(SUM(X53:X57) &lt;&gt; 100, "Percents do not add up to 100%. Check and update.", "")</f>
        <v>Percents do not add up to 100%. Check and update.</v>
      </c>
      <c r="Z53" s="311"/>
      <c r="AA53" s="311"/>
      <c r="AB53" s="31"/>
      <c r="AI53" s="31"/>
    </row>
    <row r="54" spans="2:35">
      <c r="B54" s="32"/>
      <c r="C54" s="306"/>
      <c r="D54" s="309"/>
      <c r="E54" s="309"/>
      <c r="F54" s="309"/>
      <c r="G54" s="309"/>
      <c r="H54" s="309"/>
      <c r="I54" s="309"/>
      <c r="J54" s="309"/>
      <c r="K54" s="55" t="s">
        <v>37</v>
      </c>
      <c r="L54" s="161"/>
      <c r="R54" s="306"/>
      <c r="S54" s="309"/>
      <c r="T54" s="309"/>
      <c r="U54" s="309"/>
      <c r="V54" s="309"/>
      <c r="W54" s="55" t="s">
        <v>37</v>
      </c>
      <c r="X54" s="161"/>
      <c r="Y54" s="311"/>
      <c r="Z54" s="311"/>
      <c r="AA54" s="311"/>
      <c r="AB54" s="31"/>
      <c r="AI54" s="31"/>
    </row>
    <row r="55" spans="2:35">
      <c r="B55" s="32"/>
      <c r="C55" s="306"/>
      <c r="D55" s="309"/>
      <c r="E55" s="309"/>
      <c r="F55" s="309"/>
      <c r="G55" s="309"/>
      <c r="H55" s="309"/>
      <c r="I55" s="309"/>
      <c r="J55" s="309"/>
      <c r="K55" s="55" t="s">
        <v>72</v>
      </c>
      <c r="L55" s="161"/>
      <c r="R55" s="306"/>
      <c r="S55" s="309"/>
      <c r="T55" s="309"/>
      <c r="U55" s="309"/>
      <c r="V55" s="309"/>
      <c r="W55" s="55" t="s">
        <v>72</v>
      </c>
      <c r="X55" s="161"/>
      <c r="AB55" s="31"/>
      <c r="AI55" s="31"/>
    </row>
    <row r="56" spans="2:35" ht="15.6" customHeight="1">
      <c r="B56" s="32"/>
      <c r="C56" s="306"/>
      <c r="D56" s="309"/>
      <c r="E56" s="309"/>
      <c r="F56" s="309"/>
      <c r="G56" s="309"/>
      <c r="H56" s="309"/>
      <c r="I56" s="309"/>
      <c r="J56" s="309"/>
      <c r="K56" s="55" t="s">
        <v>73</v>
      </c>
      <c r="L56" s="161"/>
      <c r="N56" s="301" t="str">
        <f t="shared" ref="N56" si="3">IF(SUM(L53:L57)&lt;&gt;100, "Percents do not add up to 100%. Check and update.", "")</f>
        <v>Percents do not add up to 100%. Check and update.</v>
      </c>
      <c r="O56" s="301"/>
      <c r="R56" s="306"/>
      <c r="S56" s="309"/>
      <c r="T56" s="309"/>
      <c r="U56" s="309"/>
      <c r="V56" s="309"/>
      <c r="W56" s="55" t="s">
        <v>73</v>
      </c>
      <c r="X56" s="161"/>
      <c r="AB56" s="31"/>
      <c r="AI56" s="31"/>
    </row>
    <row r="57" spans="2:35" ht="16.2" thickBot="1">
      <c r="B57" s="32"/>
      <c r="C57" s="307"/>
      <c r="D57" s="310"/>
      <c r="E57" s="310"/>
      <c r="F57" s="310"/>
      <c r="G57" s="310"/>
      <c r="H57" s="310"/>
      <c r="I57" s="310"/>
      <c r="J57" s="310"/>
      <c r="K57" s="162" t="s">
        <v>38</v>
      </c>
      <c r="L57" s="163"/>
      <c r="N57" s="301"/>
      <c r="O57" s="301"/>
      <c r="R57" s="307"/>
      <c r="S57" s="310"/>
      <c r="T57" s="310"/>
      <c r="U57" s="310"/>
      <c r="V57" s="310"/>
      <c r="W57" s="162" t="s">
        <v>38</v>
      </c>
      <c r="X57" s="163"/>
      <c r="AB57" s="31"/>
      <c r="AI57" s="31"/>
    </row>
    <row r="58" spans="2:35" ht="15.75" customHeight="1">
      <c r="B58" s="32"/>
      <c r="C58" s="305"/>
      <c r="D58" s="308"/>
      <c r="E58" s="308"/>
      <c r="F58" s="308"/>
      <c r="G58" s="308"/>
      <c r="H58" s="308"/>
      <c r="I58" s="308"/>
      <c r="J58" s="308"/>
      <c r="K58" s="159" t="s">
        <v>36</v>
      </c>
      <c r="L58" s="160"/>
      <c r="R58" s="305"/>
      <c r="S58" s="308"/>
      <c r="T58" s="308"/>
      <c r="U58" s="308"/>
      <c r="V58" s="308"/>
      <c r="W58" s="159" t="s">
        <v>36</v>
      </c>
      <c r="X58" s="160"/>
      <c r="Y58" s="311" t="str">
        <f>IF(SUM(X58:X62) &lt;&gt; 100, "Percents do not add up to 100%. Check and update.", "")</f>
        <v>Percents do not add up to 100%. Check and update.</v>
      </c>
      <c r="Z58" s="311"/>
      <c r="AA58" s="311"/>
      <c r="AB58" s="31"/>
      <c r="AI58" s="31"/>
    </row>
    <row r="59" spans="2:35">
      <c r="B59" s="32"/>
      <c r="C59" s="306"/>
      <c r="D59" s="309"/>
      <c r="E59" s="309"/>
      <c r="F59" s="309"/>
      <c r="G59" s="309"/>
      <c r="H59" s="309"/>
      <c r="I59" s="309"/>
      <c r="J59" s="309"/>
      <c r="K59" s="55" t="s">
        <v>37</v>
      </c>
      <c r="L59" s="161"/>
      <c r="R59" s="306"/>
      <c r="S59" s="309"/>
      <c r="T59" s="309"/>
      <c r="U59" s="309"/>
      <c r="V59" s="309"/>
      <c r="W59" s="55" t="s">
        <v>37</v>
      </c>
      <c r="X59" s="161"/>
      <c r="Y59" s="311"/>
      <c r="Z59" s="311"/>
      <c r="AA59" s="311"/>
      <c r="AB59" s="31"/>
      <c r="AI59" s="31"/>
    </row>
    <row r="60" spans="2:35" ht="15.6" customHeight="1">
      <c r="B60" s="32"/>
      <c r="C60" s="306"/>
      <c r="D60" s="309"/>
      <c r="E60" s="309"/>
      <c r="F60" s="309"/>
      <c r="G60" s="309"/>
      <c r="H60" s="309"/>
      <c r="I60" s="309"/>
      <c r="J60" s="309"/>
      <c r="K60" s="55" t="s">
        <v>72</v>
      </c>
      <c r="L60" s="161"/>
      <c r="R60" s="306"/>
      <c r="S60" s="309"/>
      <c r="T60" s="309"/>
      <c r="U60" s="309"/>
      <c r="V60" s="309"/>
      <c r="W60" s="55" t="s">
        <v>72</v>
      </c>
      <c r="X60" s="161"/>
      <c r="AB60" s="31"/>
      <c r="AI60" s="31"/>
    </row>
    <row r="61" spans="2:35" ht="15.6" customHeight="1">
      <c r="B61" s="32"/>
      <c r="C61" s="306"/>
      <c r="D61" s="309"/>
      <c r="E61" s="309"/>
      <c r="F61" s="309"/>
      <c r="G61" s="309"/>
      <c r="H61" s="309"/>
      <c r="I61" s="309"/>
      <c r="J61" s="309"/>
      <c r="K61" s="55" t="s">
        <v>73</v>
      </c>
      <c r="L61" s="161"/>
      <c r="N61" s="301" t="str">
        <f t="shared" ref="N61" si="4">IF(SUM(L58:L62)&lt;&gt;100, "Percents do not add up to 100%. Check and update.", "")</f>
        <v>Percents do not add up to 100%. Check and update.</v>
      </c>
      <c r="O61" s="301"/>
      <c r="R61" s="306"/>
      <c r="S61" s="309"/>
      <c r="T61" s="309"/>
      <c r="U61" s="309"/>
      <c r="V61" s="309"/>
      <c r="W61" s="55" t="s">
        <v>73</v>
      </c>
      <c r="X61" s="161"/>
      <c r="AB61" s="31"/>
      <c r="AI61" s="31"/>
    </row>
    <row r="62" spans="2:35" ht="16.2" thickBot="1">
      <c r="B62" s="32"/>
      <c r="C62" s="307"/>
      <c r="D62" s="310"/>
      <c r="E62" s="310"/>
      <c r="F62" s="310"/>
      <c r="G62" s="310"/>
      <c r="H62" s="310"/>
      <c r="I62" s="310"/>
      <c r="J62" s="310"/>
      <c r="K62" s="162" t="s">
        <v>38</v>
      </c>
      <c r="L62" s="163"/>
      <c r="N62" s="301"/>
      <c r="O62" s="301"/>
      <c r="R62" s="307"/>
      <c r="S62" s="310"/>
      <c r="T62" s="310"/>
      <c r="U62" s="310"/>
      <c r="V62" s="310"/>
      <c r="W62" s="162" t="s">
        <v>38</v>
      </c>
      <c r="X62" s="163"/>
      <c r="AB62" s="31"/>
      <c r="AI62" s="31"/>
    </row>
    <row r="63" spans="2:35" ht="15.75" customHeight="1">
      <c r="B63" s="32"/>
      <c r="C63" s="305"/>
      <c r="D63" s="308"/>
      <c r="E63" s="308"/>
      <c r="F63" s="308"/>
      <c r="G63" s="308"/>
      <c r="H63" s="308"/>
      <c r="I63" s="308"/>
      <c r="J63" s="308"/>
      <c r="K63" s="159" t="s">
        <v>36</v>
      </c>
      <c r="L63" s="160"/>
      <c r="R63" s="305"/>
      <c r="S63" s="308"/>
      <c r="T63" s="308"/>
      <c r="U63" s="308"/>
      <c r="V63" s="308"/>
      <c r="W63" s="159" t="s">
        <v>36</v>
      </c>
      <c r="X63" s="160"/>
      <c r="Y63" s="311" t="str">
        <f>IF(SUM(X63:X67) &lt;&gt; 100, "Percents do not add up to 100%. Check and update.", "")</f>
        <v>Percents do not add up to 100%. Check and update.</v>
      </c>
      <c r="Z63" s="311"/>
      <c r="AA63" s="311"/>
      <c r="AB63" s="31"/>
      <c r="AI63" s="31"/>
    </row>
    <row r="64" spans="2:35">
      <c r="B64" s="32"/>
      <c r="C64" s="306"/>
      <c r="D64" s="309"/>
      <c r="E64" s="309"/>
      <c r="F64" s="309"/>
      <c r="G64" s="309"/>
      <c r="H64" s="309"/>
      <c r="I64" s="309"/>
      <c r="J64" s="309"/>
      <c r="K64" s="55" t="s">
        <v>37</v>
      </c>
      <c r="L64" s="161"/>
      <c r="R64" s="306"/>
      <c r="S64" s="309"/>
      <c r="T64" s="309"/>
      <c r="U64" s="309"/>
      <c r="V64" s="309"/>
      <c r="W64" s="55" t="s">
        <v>37</v>
      </c>
      <c r="X64" s="161"/>
      <c r="Y64" s="311"/>
      <c r="Z64" s="311"/>
      <c r="AA64" s="311"/>
      <c r="AB64" s="31"/>
      <c r="AI64" s="31"/>
    </row>
    <row r="65" spans="2:35" ht="15.6" customHeight="1">
      <c r="B65" s="32"/>
      <c r="C65" s="306"/>
      <c r="D65" s="309"/>
      <c r="E65" s="309"/>
      <c r="F65" s="309"/>
      <c r="G65" s="309"/>
      <c r="H65" s="309"/>
      <c r="I65" s="309"/>
      <c r="J65" s="309"/>
      <c r="K65" s="55" t="s">
        <v>72</v>
      </c>
      <c r="L65" s="161"/>
      <c r="R65" s="306"/>
      <c r="S65" s="309"/>
      <c r="T65" s="309"/>
      <c r="U65" s="309"/>
      <c r="V65" s="309"/>
      <c r="W65" s="55" t="s">
        <v>72</v>
      </c>
      <c r="X65" s="161"/>
      <c r="AB65" s="31"/>
      <c r="AI65" s="31"/>
    </row>
    <row r="66" spans="2:35" ht="15.6" customHeight="1">
      <c r="B66" s="32"/>
      <c r="C66" s="306"/>
      <c r="D66" s="309"/>
      <c r="E66" s="309"/>
      <c r="F66" s="309"/>
      <c r="G66" s="309"/>
      <c r="H66" s="309"/>
      <c r="I66" s="309"/>
      <c r="J66" s="309"/>
      <c r="K66" s="55" t="s">
        <v>73</v>
      </c>
      <c r="L66" s="161"/>
      <c r="N66" s="301" t="str">
        <f t="shared" ref="N66" si="5">IF(SUM(L63:L67)&lt;&gt;100, "Percents do not add up to 100%. Check and update.", "")</f>
        <v>Percents do not add up to 100%. Check and update.</v>
      </c>
      <c r="O66" s="301"/>
      <c r="R66" s="306"/>
      <c r="S66" s="309"/>
      <c r="T66" s="309"/>
      <c r="U66" s="309"/>
      <c r="V66" s="309"/>
      <c r="W66" s="55" t="s">
        <v>73</v>
      </c>
      <c r="X66" s="161"/>
      <c r="AB66" s="31"/>
      <c r="AI66" s="31"/>
    </row>
    <row r="67" spans="2:35" ht="15.9" customHeight="1" thickBot="1">
      <c r="B67" s="32"/>
      <c r="C67" s="307"/>
      <c r="D67" s="310"/>
      <c r="E67" s="310"/>
      <c r="F67" s="310"/>
      <c r="G67" s="310"/>
      <c r="H67" s="310"/>
      <c r="I67" s="310"/>
      <c r="J67" s="310"/>
      <c r="K67" s="162" t="s">
        <v>38</v>
      </c>
      <c r="L67" s="163"/>
      <c r="N67" s="301"/>
      <c r="O67" s="301"/>
      <c r="R67" s="307"/>
      <c r="S67" s="310"/>
      <c r="T67" s="310"/>
      <c r="U67" s="310"/>
      <c r="V67" s="310"/>
      <c r="W67" s="162" t="s">
        <v>38</v>
      </c>
      <c r="X67" s="163"/>
      <c r="AB67" s="31"/>
      <c r="AI67" s="31"/>
    </row>
    <row r="68" spans="2:35" ht="15.6" customHeight="1">
      <c r="B68" s="32"/>
      <c r="C68" s="305"/>
      <c r="D68" s="308"/>
      <c r="E68" s="308"/>
      <c r="F68" s="308"/>
      <c r="G68" s="308"/>
      <c r="H68" s="308"/>
      <c r="I68" s="308"/>
      <c r="J68" s="308"/>
      <c r="K68" s="159" t="s">
        <v>36</v>
      </c>
      <c r="L68" s="160"/>
      <c r="R68" s="305"/>
      <c r="S68" s="308"/>
      <c r="T68" s="308"/>
      <c r="U68" s="308"/>
      <c r="V68" s="308"/>
      <c r="W68" s="159" t="s">
        <v>36</v>
      </c>
      <c r="X68" s="160"/>
      <c r="Y68" s="311" t="str">
        <f>IF(SUM(X68:X72) &lt;&gt; 100, "Percents do not add up to 100%. Check and update.", "")</f>
        <v>Percents do not add up to 100%. Check and update.</v>
      </c>
      <c r="Z68" s="311"/>
      <c r="AA68" s="311"/>
      <c r="AB68" s="31"/>
      <c r="AI68" s="31"/>
    </row>
    <row r="69" spans="2:35">
      <c r="B69" s="32"/>
      <c r="C69" s="306"/>
      <c r="D69" s="309"/>
      <c r="E69" s="309"/>
      <c r="F69" s="309"/>
      <c r="G69" s="309"/>
      <c r="H69" s="309"/>
      <c r="I69" s="309"/>
      <c r="J69" s="309"/>
      <c r="K69" s="55" t="s">
        <v>37</v>
      </c>
      <c r="L69" s="161"/>
      <c r="R69" s="306"/>
      <c r="S69" s="309"/>
      <c r="T69" s="309"/>
      <c r="U69" s="309"/>
      <c r="V69" s="309"/>
      <c r="W69" s="55" t="s">
        <v>37</v>
      </c>
      <c r="X69" s="161"/>
      <c r="Y69" s="311"/>
      <c r="Z69" s="311"/>
      <c r="AA69" s="311"/>
      <c r="AB69" s="31"/>
      <c r="AI69" s="31"/>
    </row>
    <row r="70" spans="2:35">
      <c r="B70" s="32"/>
      <c r="C70" s="306"/>
      <c r="D70" s="309"/>
      <c r="E70" s="309"/>
      <c r="F70" s="309"/>
      <c r="G70" s="309"/>
      <c r="H70" s="309"/>
      <c r="I70" s="309"/>
      <c r="J70" s="309"/>
      <c r="K70" s="55" t="s">
        <v>72</v>
      </c>
      <c r="L70" s="161"/>
      <c r="R70" s="306"/>
      <c r="S70" s="309"/>
      <c r="T70" s="309"/>
      <c r="U70" s="309"/>
      <c r="V70" s="309"/>
      <c r="W70" s="55" t="s">
        <v>72</v>
      </c>
      <c r="X70" s="161"/>
      <c r="AB70" s="31"/>
      <c r="AI70" s="31"/>
    </row>
    <row r="71" spans="2:35" ht="15.6" customHeight="1">
      <c r="B71" s="32"/>
      <c r="C71" s="306"/>
      <c r="D71" s="309"/>
      <c r="E71" s="309"/>
      <c r="F71" s="309"/>
      <c r="G71" s="309"/>
      <c r="H71" s="309"/>
      <c r="I71" s="309"/>
      <c r="J71" s="309"/>
      <c r="K71" s="55" t="s">
        <v>73</v>
      </c>
      <c r="L71" s="161"/>
      <c r="N71" s="301" t="str">
        <f t="shared" ref="N71" si="6">IF(SUM(L68:L72)&lt;&gt;100, "Percents do not add up to 100%. Check and update.", "")</f>
        <v>Percents do not add up to 100%. Check and update.</v>
      </c>
      <c r="O71" s="301"/>
      <c r="R71" s="306"/>
      <c r="S71" s="309"/>
      <c r="T71" s="309"/>
      <c r="U71" s="309"/>
      <c r="V71" s="309"/>
      <c r="W71" s="55" t="s">
        <v>73</v>
      </c>
      <c r="X71" s="161"/>
      <c r="AB71" s="31"/>
      <c r="AI71" s="31"/>
    </row>
    <row r="72" spans="2:35" ht="15.9" customHeight="1" thickBot="1">
      <c r="B72" s="32"/>
      <c r="C72" s="307"/>
      <c r="D72" s="310"/>
      <c r="E72" s="310"/>
      <c r="F72" s="310"/>
      <c r="G72" s="310"/>
      <c r="H72" s="310"/>
      <c r="I72" s="310"/>
      <c r="J72" s="310"/>
      <c r="K72" s="162" t="s">
        <v>38</v>
      </c>
      <c r="L72" s="163"/>
      <c r="N72" s="301"/>
      <c r="O72" s="301"/>
      <c r="R72" s="307"/>
      <c r="S72" s="310"/>
      <c r="T72" s="310"/>
      <c r="U72" s="310"/>
      <c r="V72" s="310"/>
      <c r="W72" s="162" t="s">
        <v>38</v>
      </c>
      <c r="X72" s="163"/>
      <c r="AB72" s="31"/>
      <c r="AI72" s="31"/>
    </row>
    <row r="73" spans="2:35" ht="15.6" customHeight="1">
      <c r="B73" s="32"/>
      <c r="C73" s="305"/>
      <c r="D73" s="308"/>
      <c r="E73" s="308"/>
      <c r="F73" s="308"/>
      <c r="G73" s="308"/>
      <c r="H73" s="308"/>
      <c r="I73" s="308"/>
      <c r="J73" s="308"/>
      <c r="K73" s="159" t="s">
        <v>36</v>
      </c>
      <c r="L73" s="160"/>
      <c r="R73" s="305"/>
      <c r="S73" s="308"/>
      <c r="T73" s="308"/>
      <c r="U73" s="308"/>
      <c r="V73" s="308"/>
      <c r="W73" s="159" t="s">
        <v>36</v>
      </c>
      <c r="X73" s="160"/>
      <c r="Y73" s="311" t="str">
        <f>IF(SUM(X73:X77) &lt;&gt; 100, "Percents do not add up to 100%. Check and update.", "")</f>
        <v>Percents do not add up to 100%. Check and update.</v>
      </c>
      <c r="Z73" s="311"/>
      <c r="AA73" s="311"/>
      <c r="AB73" s="31"/>
      <c r="AI73" s="31"/>
    </row>
    <row r="74" spans="2:35" ht="15.6" customHeight="1">
      <c r="B74" s="32"/>
      <c r="C74" s="306"/>
      <c r="D74" s="309"/>
      <c r="E74" s="309"/>
      <c r="F74" s="309"/>
      <c r="G74" s="309"/>
      <c r="H74" s="309"/>
      <c r="I74" s="309"/>
      <c r="J74" s="309"/>
      <c r="K74" s="55" t="s">
        <v>37</v>
      </c>
      <c r="L74" s="161"/>
      <c r="R74" s="306"/>
      <c r="S74" s="309"/>
      <c r="T74" s="309"/>
      <c r="U74" s="309"/>
      <c r="V74" s="309"/>
      <c r="W74" s="55" t="s">
        <v>37</v>
      </c>
      <c r="X74" s="161"/>
      <c r="Y74" s="311"/>
      <c r="Z74" s="311"/>
      <c r="AA74" s="311"/>
      <c r="AB74" s="31"/>
      <c r="AI74" s="31"/>
    </row>
    <row r="75" spans="2:35">
      <c r="B75" s="32"/>
      <c r="C75" s="306"/>
      <c r="D75" s="309"/>
      <c r="E75" s="309"/>
      <c r="F75" s="309"/>
      <c r="G75" s="309"/>
      <c r="H75" s="309"/>
      <c r="I75" s="309"/>
      <c r="J75" s="309"/>
      <c r="K75" s="55" t="s">
        <v>72</v>
      </c>
      <c r="L75" s="161"/>
      <c r="R75" s="306"/>
      <c r="S75" s="309"/>
      <c r="T75" s="309"/>
      <c r="U75" s="309"/>
      <c r="V75" s="309"/>
      <c r="W75" s="55" t="s">
        <v>72</v>
      </c>
      <c r="X75" s="161"/>
      <c r="AB75" s="31"/>
      <c r="AI75" s="31"/>
    </row>
    <row r="76" spans="2:35" ht="15.6" customHeight="1">
      <c r="B76" s="32"/>
      <c r="C76" s="306"/>
      <c r="D76" s="309"/>
      <c r="E76" s="309"/>
      <c r="F76" s="309"/>
      <c r="G76" s="309"/>
      <c r="H76" s="309"/>
      <c r="I76" s="309"/>
      <c r="J76" s="309"/>
      <c r="K76" s="55" t="s">
        <v>73</v>
      </c>
      <c r="L76" s="161"/>
      <c r="N76" s="301" t="str">
        <f t="shared" ref="N76" si="7">IF(SUM(L73:L77)&lt;&gt;100, "Percents do not add up to 100%. Check and update.", "")</f>
        <v>Percents do not add up to 100%. Check and update.</v>
      </c>
      <c r="O76" s="301"/>
      <c r="R76" s="306"/>
      <c r="S76" s="309"/>
      <c r="T76" s="309"/>
      <c r="U76" s="309"/>
      <c r="V76" s="309"/>
      <c r="W76" s="55" t="s">
        <v>73</v>
      </c>
      <c r="X76" s="161"/>
      <c r="AB76" s="31"/>
      <c r="AI76" s="31"/>
    </row>
    <row r="77" spans="2:35" ht="16.2" thickBot="1">
      <c r="B77" s="32"/>
      <c r="C77" s="307"/>
      <c r="D77" s="310"/>
      <c r="E77" s="310"/>
      <c r="F77" s="310"/>
      <c r="G77" s="310"/>
      <c r="H77" s="310"/>
      <c r="I77" s="310"/>
      <c r="J77" s="310"/>
      <c r="K77" s="162" t="s">
        <v>38</v>
      </c>
      <c r="L77" s="163"/>
      <c r="N77" s="301"/>
      <c r="O77" s="301"/>
      <c r="R77" s="307"/>
      <c r="S77" s="310"/>
      <c r="T77" s="310"/>
      <c r="U77" s="310"/>
      <c r="V77" s="310"/>
      <c r="W77" s="162" t="s">
        <v>38</v>
      </c>
      <c r="X77" s="163"/>
      <c r="AB77" s="31"/>
      <c r="AI77" s="31"/>
    </row>
    <row r="78" spans="2:35" ht="15.6" customHeight="1">
      <c r="B78" s="32"/>
      <c r="C78" s="305"/>
      <c r="D78" s="308"/>
      <c r="E78" s="308"/>
      <c r="F78" s="308"/>
      <c r="G78" s="308"/>
      <c r="H78" s="308"/>
      <c r="I78" s="308"/>
      <c r="J78" s="308"/>
      <c r="K78" s="159" t="s">
        <v>36</v>
      </c>
      <c r="L78" s="160"/>
      <c r="R78" s="305"/>
      <c r="S78" s="308"/>
      <c r="T78" s="308"/>
      <c r="U78" s="308"/>
      <c r="V78" s="308"/>
      <c r="W78" s="159" t="s">
        <v>36</v>
      </c>
      <c r="X78" s="160"/>
      <c r="Y78" s="311" t="str">
        <f>IF(SUM(X78:X82) &lt;&gt; 100, "Percents do not add up to 100%. Check and update.", "")</f>
        <v>Percents do not add up to 100%. Check and update.</v>
      </c>
      <c r="Z78" s="311"/>
      <c r="AA78" s="311"/>
      <c r="AB78" s="31"/>
      <c r="AI78" s="31"/>
    </row>
    <row r="79" spans="2:35" ht="15.6" customHeight="1">
      <c r="B79" s="32"/>
      <c r="C79" s="306"/>
      <c r="D79" s="309"/>
      <c r="E79" s="309"/>
      <c r="F79" s="309"/>
      <c r="G79" s="309"/>
      <c r="H79" s="309"/>
      <c r="I79" s="309"/>
      <c r="J79" s="309"/>
      <c r="K79" s="55" t="s">
        <v>37</v>
      </c>
      <c r="L79" s="161"/>
      <c r="R79" s="306"/>
      <c r="S79" s="309"/>
      <c r="T79" s="309"/>
      <c r="U79" s="309"/>
      <c r="V79" s="309"/>
      <c r="W79" s="55" t="s">
        <v>37</v>
      </c>
      <c r="X79" s="161"/>
      <c r="Y79" s="311"/>
      <c r="Z79" s="311"/>
      <c r="AA79" s="311"/>
      <c r="AB79" s="31"/>
      <c r="AI79" s="31"/>
    </row>
    <row r="80" spans="2:35">
      <c r="B80" s="32"/>
      <c r="C80" s="306"/>
      <c r="D80" s="309"/>
      <c r="E80" s="309"/>
      <c r="F80" s="309"/>
      <c r="G80" s="309"/>
      <c r="H80" s="309"/>
      <c r="I80" s="309"/>
      <c r="J80" s="309"/>
      <c r="K80" s="55" t="s">
        <v>72</v>
      </c>
      <c r="L80" s="161"/>
      <c r="R80" s="306"/>
      <c r="S80" s="309"/>
      <c r="T80" s="309"/>
      <c r="U80" s="309"/>
      <c r="V80" s="309"/>
      <c r="W80" s="55" t="s">
        <v>72</v>
      </c>
      <c r="X80" s="161"/>
      <c r="AB80" s="31"/>
      <c r="AI80" s="31"/>
    </row>
    <row r="81" spans="2:35" ht="15.6" customHeight="1">
      <c r="B81" s="32"/>
      <c r="C81" s="306"/>
      <c r="D81" s="309"/>
      <c r="E81" s="309"/>
      <c r="F81" s="309"/>
      <c r="G81" s="309"/>
      <c r="H81" s="309"/>
      <c r="I81" s="309"/>
      <c r="J81" s="309"/>
      <c r="K81" s="55" t="s">
        <v>73</v>
      </c>
      <c r="L81" s="161"/>
      <c r="N81" s="301" t="str">
        <f t="shared" ref="N81" si="8">IF(SUM(L78:L82)&lt;&gt;100, "Percents do not add up to 100%. Check and update.", "")</f>
        <v>Percents do not add up to 100%. Check and update.</v>
      </c>
      <c r="O81" s="301"/>
      <c r="R81" s="306"/>
      <c r="S81" s="309"/>
      <c r="T81" s="309"/>
      <c r="U81" s="309"/>
      <c r="V81" s="309"/>
      <c r="W81" s="55" t="s">
        <v>73</v>
      </c>
      <c r="X81" s="161"/>
      <c r="AB81" s="31"/>
      <c r="AI81" s="31"/>
    </row>
    <row r="82" spans="2:35" ht="16.2" thickBot="1">
      <c r="B82" s="32"/>
      <c r="C82" s="307"/>
      <c r="D82" s="310"/>
      <c r="E82" s="310"/>
      <c r="F82" s="310"/>
      <c r="G82" s="310"/>
      <c r="H82" s="310"/>
      <c r="I82" s="310"/>
      <c r="J82" s="310"/>
      <c r="K82" s="162" t="s">
        <v>38</v>
      </c>
      <c r="L82" s="163"/>
      <c r="N82" s="301"/>
      <c r="O82" s="301"/>
      <c r="R82" s="307"/>
      <c r="S82" s="310"/>
      <c r="T82" s="310"/>
      <c r="U82" s="310"/>
      <c r="V82" s="310"/>
      <c r="W82" s="162" t="s">
        <v>38</v>
      </c>
      <c r="X82" s="163"/>
      <c r="AB82" s="31"/>
      <c r="AI82" s="31"/>
    </row>
    <row r="83" spans="2:35" ht="15.6" customHeight="1">
      <c r="B83" s="32"/>
      <c r="C83" s="305"/>
      <c r="D83" s="308"/>
      <c r="E83" s="308"/>
      <c r="F83" s="308"/>
      <c r="G83" s="308"/>
      <c r="H83" s="308"/>
      <c r="I83" s="308"/>
      <c r="J83" s="308"/>
      <c r="K83" s="159" t="s">
        <v>36</v>
      </c>
      <c r="L83" s="160"/>
      <c r="R83" s="305"/>
      <c r="S83" s="308"/>
      <c r="T83" s="308"/>
      <c r="U83" s="308"/>
      <c r="V83" s="308"/>
      <c r="W83" s="159" t="s">
        <v>36</v>
      </c>
      <c r="X83" s="160"/>
      <c r="Y83" s="311" t="str">
        <f>IF(SUM(X83:X87) &lt;&gt; 100, "Percents do not add up to 100%. Check and update.", "")</f>
        <v>Percents do not add up to 100%. Check and update.</v>
      </c>
      <c r="Z83" s="311"/>
      <c r="AA83" s="311"/>
      <c r="AB83" s="31"/>
      <c r="AI83" s="31"/>
    </row>
    <row r="84" spans="2:35">
      <c r="B84" s="32"/>
      <c r="C84" s="306"/>
      <c r="D84" s="309"/>
      <c r="E84" s="309"/>
      <c r="F84" s="309"/>
      <c r="G84" s="309"/>
      <c r="H84" s="309"/>
      <c r="I84" s="309"/>
      <c r="J84" s="309"/>
      <c r="K84" s="55" t="s">
        <v>37</v>
      </c>
      <c r="L84" s="161"/>
      <c r="R84" s="306"/>
      <c r="S84" s="309"/>
      <c r="T84" s="309"/>
      <c r="U84" s="309"/>
      <c r="V84" s="309"/>
      <c r="W84" s="55" t="s">
        <v>37</v>
      </c>
      <c r="X84" s="161"/>
      <c r="Y84" s="311"/>
      <c r="Z84" s="311"/>
      <c r="AA84" s="311"/>
      <c r="AB84" s="31"/>
      <c r="AI84" s="31"/>
    </row>
    <row r="85" spans="2:35">
      <c r="B85" s="32"/>
      <c r="C85" s="306"/>
      <c r="D85" s="309"/>
      <c r="E85" s="309"/>
      <c r="F85" s="309"/>
      <c r="G85" s="309"/>
      <c r="H85" s="309"/>
      <c r="I85" s="309"/>
      <c r="J85" s="309"/>
      <c r="K85" s="55" t="s">
        <v>72</v>
      </c>
      <c r="L85" s="161"/>
      <c r="R85" s="306"/>
      <c r="S85" s="309"/>
      <c r="T85" s="309"/>
      <c r="U85" s="309"/>
      <c r="V85" s="309"/>
      <c r="W85" s="55" t="s">
        <v>72</v>
      </c>
      <c r="X85" s="161"/>
      <c r="AB85" s="31"/>
      <c r="AI85" s="31"/>
    </row>
    <row r="86" spans="2:35" ht="15.6" customHeight="1">
      <c r="B86" s="32"/>
      <c r="C86" s="306"/>
      <c r="D86" s="309"/>
      <c r="E86" s="309"/>
      <c r="F86" s="309"/>
      <c r="G86" s="309"/>
      <c r="H86" s="309"/>
      <c r="I86" s="309"/>
      <c r="J86" s="309"/>
      <c r="K86" s="55" t="s">
        <v>73</v>
      </c>
      <c r="L86" s="161"/>
      <c r="N86" s="301" t="str">
        <f t="shared" ref="N86" si="9">IF(SUM(L83:L87)&lt;&gt;100, "Percents do not add up to 100%. Check and update.", "")</f>
        <v>Percents do not add up to 100%. Check and update.</v>
      </c>
      <c r="O86" s="301"/>
      <c r="R86" s="306"/>
      <c r="S86" s="309"/>
      <c r="T86" s="309"/>
      <c r="U86" s="309"/>
      <c r="V86" s="309"/>
      <c r="W86" s="55" t="s">
        <v>73</v>
      </c>
      <c r="X86" s="161"/>
      <c r="AB86" s="31"/>
      <c r="AI86" s="31"/>
    </row>
    <row r="87" spans="2:35" ht="16.2" thickBot="1">
      <c r="B87" s="32"/>
      <c r="C87" s="307"/>
      <c r="D87" s="310"/>
      <c r="E87" s="310"/>
      <c r="F87" s="310"/>
      <c r="G87" s="310"/>
      <c r="H87" s="310"/>
      <c r="I87" s="310"/>
      <c r="J87" s="310"/>
      <c r="K87" s="162" t="s">
        <v>38</v>
      </c>
      <c r="L87" s="163"/>
      <c r="N87" s="301"/>
      <c r="O87" s="301"/>
      <c r="R87" s="307"/>
      <c r="S87" s="310"/>
      <c r="T87" s="310"/>
      <c r="U87" s="310"/>
      <c r="V87" s="310"/>
      <c r="W87" s="162" t="s">
        <v>38</v>
      </c>
      <c r="X87" s="163"/>
      <c r="AB87" s="31"/>
      <c r="AI87" s="31"/>
    </row>
    <row r="88" spans="2:35" ht="15.6" customHeight="1">
      <c r="B88" s="32"/>
      <c r="C88" s="305"/>
      <c r="D88" s="308"/>
      <c r="E88" s="308"/>
      <c r="F88" s="308"/>
      <c r="G88" s="308"/>
      <c r="H88" s="308"/>
      <c r="I88" s="308"/>
      <c r="J88" s="308"/>
      <c r="K88" s="159" t="s">
        <v>36</v>
      </c>
      <c r="L88" s="160"/>
      <c r="R88" s="305"/>
      <c r="S88" s="308"/>
      <c r="T88" s="308"/>
      <c r="U88" s="308"/>
      <c r="V88" s="308"/>
      <c r="W88" s="159" t="s">
        <v>36</v>
      </c>
      <c r="X88" s="160"/>
      <c r="Y88" s="311" t="str">
        <f>IF(SUM(X88:X92) &lt;&gt; 100, "Percents do not add up to 100%. Check and update.", "")</f>
        <v>Percents do not add up to 100%. Check and update.</v>
      </c>
      <c r="Z88" s="311"/>
      <c r="AA88" s="311"/>
      <c r="AB88" s="31"/>
      <c r="AI88" s="31"/>
    </row>
    <row r="89" spans="2:35">
      <c r="B89" s="32"/>
      <c r="C89" s="306"/>
      <c r="D89" s="309"/>
      <c r="E89" s="309"/>
      <c r="F89" s="309"/>
      <c r="G89" s="309"/>
      <c r="H89" s="309"/>
      <c r="I89" s="309"/>
      <c r="J89" s="309"/>
      <c r="K89" s="55" t="s">
        <v>37</v>
      </c>
      <c r="L89" s="161"/>
      <c r="R89" s="306"/>
      <c r="S89" s="309"/>
      <c r="T89" s="309"/>
      <c r="U89" s="309"/>
      <c r="V89" s="309"/>
      <c r="W89" s="55" t="s">
        <v>37</v>
      </c>
      <c r="X89" s="161"/>
      <c r="Y89" s="311"/>
      <c r="Z89" s="311"/>
      <c r="AA89" s="311"/>
      <c r="AB89" s="31"/>
      <c r="AI89" s="31"/>
    </row>
    <row r="90" spans="2:35">
      <c r="B90" s="32"/>
      <c r="C90" s="306"/>
      <c r="D90" s="309"/>
      <c r="E90" s="309"/>
      <c r="F90" s="309"/>
      <c r="G90" s="309"/>
      <c r="H90" s="309"/>
      <c r="I90" s="309"/>
      <c r="J90" s="309"/>
      <c r="K90" s="55" t="s">
        <v>72</v>
      </c>
      <c r="L90" s="161"/>
      <c r="R90" s="306"/>
      <c r="S90" s="309"/>
      <c r="T90" s="309"/>
      <c r="U90" s="309"/>
      <c r="V90" s="309"/>
      <c r="W90" s="55" t="s">
        <v>72</v>
      </c>
      <c r="X90" s="161"/>
      <c r="AB90" s="31"/>
      <c r="AI90" s="31"/>
    </row>
    <row r="91" spans="2:35" ht="15.6" customHeight="1">
      <c r="B91" s="32"/>
      <c r="C91" s="306"/>
      <c r="D91" s="309"/>
      <c r="E91" s="309"/>
      <c r="F91" s="309"/>
      <c r="G91" s="309"/>
      <c r="H91" s="309"/>
      <c r="I91" s="309"/>
      <c r="J91" s="309"/>
      <c r="K91" s="55" t="s">
        <v>73</v>
      </c>
      <c r="L91" s="161"/>
      <c r="N91" s="301" t="str">
        <f t="shared" ref="N91" si="10">IF(SUM(L88:L92)&lt;&gt;100, "Percents do not add up to 100%. Check and update.", "")</f>
        <v>Percents do not add up to 100%. Check and update.</v>
      </c>
      <c r="O91" s="301"/>
      <c r="R91" s="306"/>
      <c r="S91" s="309"/>
      <c r="T91" s="309"/>
      <c r="U91" s="309"/>
      <c r="V91" s="309"/>
      <c r="W91" s="55" t="s">
        <v>73</v>
      </c>
      <c r="X91" s="161"/>
      <c r="AB91" s="31"/>
      <c r="AI91" s="31"/>
    </row>
    <row r="92" spans="2:35" ht="16.2" thickBot="1">
      <c r="B92" s="32"/>
      <c r="C92" s="307"/>
      <c r="D92" s="310"/>
      <c r="E92" s="310"/>
      <c r="F92" s="310"/>
      <c r="G92" s="310"/>
      <c r="H92" s="310"/>
      <c r="I92" s="310"/>
      <c r="J92" s="310"/>
      <c r="K92" s="162" t="s">
        <v>38</v>
      </c>
      <c r="L92" s="163"/>
      <c r="N92" s="301"/>
      <c r="O92" s="301"/>
      <c r="R92" s="307"/>
      <c r="S92" s="310"/>
      <c r="T92" s="310"/>
      <c r="U92" s="310"/>
      <c r="V92" s="310"/>
      <c r="W92" s="162" t="s">
        <v>38</v>
      </c>
      <c r="X92" s="163"/>
      <c r="AB92" s="31"/>
      <c r="AI92" s="31"/>
    </row>
    <row r="93" spans="2:35" ht="15.6" customHeight="1">
      <c r="B93" s="32"/>
      <c r="C93" s="305"/>
      <c r="D93" s="308"/>
      <c r="E93" s="308"/>
      <c r="F93" s="308"/>
      <c r="G93" s="308"/>
      <c r="H93" s="308"/>
      <c r="I93" s="308"/>
      <c r="J93" s="308"/>
      <c r="K93" s="159" t="s">
        <v>36</v>
      </c>
      <c r="L93" s="160"/>
      <c r="R93" s="305"/>
      <c r="S93" s="308"/>
      <c r="T93" s="308"/>
      <c r="U93" s="308"/>
      <c r="V93" s="308"/>
      <c r="W93" s="159" t="s">
        <v>36</v>
      </c>
      <c r="X93" s="160"/>
      <c r="Y93" s="311" t="str">
        <f>IF(SUM(X93:X97) &lt;&gt; 100, "Percents do not add up to 100%. Check and update.", "")</f>
        <v>Percents do not add up to 100%. Check and update.</v>
      </c>
      <c r="Z93" s="311"/>
      <c r="AA93" s="311"/>
      <c r="AB93" s="31"/>
      <c r="AI93" s="31"/>
    </row>
    <row r="94" spans="2:35">
      <c r="B94" s="32"/>
      <c r="C94" s="306"/>
      <c r="D94" s="309"/>
      <c r="E94" s="309"/>
      <c r="F94" s="309"/>
      <c r="G94" s="309"/>
      <c r="H94" s="309"/>
      <c r="I94" s="309"/>
      <c r="J94" s="309"/>
      <c r="K94" s="55" t="s">
        <v>37</v>
      </c>
      <c r="L94" s="161"/>
      <c r="R94" s="306"/>
      <c r="S94" s="309"/>
      <c r="T94" s="309"/>
      <c r="U94" s="309"/>
      <c r="V94" s="309"/>
      <c r="W94" s="55" t="s">
        <v>37</v>
      </c>
      <c r="X94" s="161"/>
      <c r="Y94" s="311"/>
      <c r="Z94" s="311"/>
      <c r="AA94" s="311"/>
      <c r="AB94" s="31"/>
      <c r="AI94" s="31"/>
    </row>
    <row r="95" spans="2:35" ht="15.6" customHeight="1">
      <c r="B95" s="32"/>
      <c r="C95" s="306"/>
      <c r="D95" s="309"/>
      <c r="E95" s="309"/>
      <c r="F95" s="309"/>
      <c r="G95" s="309"/>
      <c r="H95" s="309"/>
      <c r="I95" s="309"/>
      <c r="J95" s="309"/>
      <c r="K95" s="55" t="s">
        <v>72</v>
      </c>
      <c r="L95" s="161"/>
      <c r="R95" s="306"/>
      <c r="S95" s="309"/>
      <c r="T95" s="309"/>
      <c r="U95" s="309"/>
      <c r="V95" s="309"/>
      <c r="W95" s="55" t="s">
        <v>72</v>
      </c>
      <c r="X95" s="161"/>
      <c r="AB95" s="31"/>
      <c r="AI95" s="31"/>
    </row>
    <row r="96" spans="2:35" ht="15.6" customHeight="1">
      <c r="B96" s="32"/>
      <c r="C96" s="306"/>
      <c r="D96" s="309"/>
      <c r="E96" s="309"/>
      <c r="F96" s="309"/>
      <c r="G96" s="309"/>
      <c r="H96" s="309"/>
      <c r="I96" s="309"/>
      <c r="J96" s="309"/>
      <c r="K96" s="55" t="s">
        <v>73</v>
      </c>
      <c r="L96" s="161"/>
      <c r="N96" s="301" t="str">
        <f t="shared" ref="N96" si="11">IF(SUM(L93:L97)&lt;&gt;100, "Percents do not add up to 100%. Check and update.", "")</f>
        <v>Percents do not add up to 100%. Check and update.</v>
      </c>
      <c r="O96" s="301"/>
      <c r="R96" s="306"/>
      <c r="S96" s="309"/>
      <c r="T96" s="309"/>
      <c r="U96" s="309"/>
      <c r="V96" s="309"/>
      <c r="W96" s="55" t="s">
        <v>73</v>
      </c>
      <c r="X96" s="161"/>
      <c r="AB96" s="31"/>
      <c r="AI96" s="31"/>
    </row>
    <row r="97" spans="2:35" ht="16.2" thickBot="1">
      <c r="B97" s="32"/>
      <c r="C97" s="307"/>
      <c r="D97" s="310"/>
      <c r="E97" s="310"/>
      <c r="F97" s="310"/>
      <c r="G97" s="310"/>
      <c r="H97" s="310"/>
      <c r="I97" s="310"/>
      <c r="J97" s="310"/>
      <c r="K97" s="162" t="s">
        <v>38</v>
      </c>
      <c r="L97" s="163"/>
      <c r="N97" s="301"/>
      <c r="O97" s="301"/>
      <c r="R97" s="307"/>
      <c r="S97" s="310"/>
      <c r="T97" s="310"/>
      <c r="U97" s="310"/>
      <c r="V97" s="310"/>
      <c r="W97" s="162" t="s">
        <v>38</v>
      </c>
      <c r="X97" s="163"/>
      <c r="AB97" s="31"/>
      <c r="AI97" s="31"/>
    </row>
    <row r="98" spans="2:35" ht="15.6" customHeight="1">
      <c r="B98" s="32"/>
      <c r="C98" s="305"/>
      <c r="D98" s="308"/>
      <c r="E98" s="308"/>
      <c r="F98" s="308"/>
      <c r="G98" s="308"/>
      <c r="H98" s="308"/>
      <c r="I98" s="308"/>
      <c r="J98" s="308"/>
      <c r="K98" s="159" t="s">
        <v>36</v>
      </c>
      <c r="L98" s="160"/>
      <c r="R98" s="305"/>
      <c r="S98" s="308"/>
      <c r="T98" s="308"/>
      <c r="U98" s="308"/>
      <c r="V98" s="308"/>
      <c r="W98" s="159" t="s">
        <v>36</v>
      </c>
      <c r="X98" s="160"/>
      <c r="Y98" s="311" t="str">
        <f>IF(SUM(X98:X102) &lt;&gt; 100, "Percents do not add up to 100%. Check and update.", "")</f>
        <v>Percents do not add up to 100%. Check and update.</v>
      </c>
      <c r="Z98" s="311"/>
      <c r="AA98" s="311"/>
      <c r="AB98" s="31"/>
      <c r="AI98" s="31"/>
    </row>
    <row r="99" spans="2:35">
      <c r="B99" s="32"/>
      <c r="C99" s="306"/>
      <c r="D99" s="309"/>
      <c r="E99" s="309"/>
      <c r="F99" s="309"/>
      <c r="G99" s="309"/>
      <c r="H99" s="309"/>
      <c r="I99" s="309"/>
      <c r="J99" s="309"/>
      <c r="K99" s="55" t="s">
        <v>37</v>
      </c>
      <c r="L99" s="161"/>
      <c r="R99" s="306"/>
      <c r="S99" s="309"/>
      <c r="T99" s="309"/>
      <c r="U99" s="309"/>
      <c r="V99" s="309"/>
      <c r="W99" s="55" t="s">
        <v>37</v>
      </c>
      <c r="X99" s="161"/>
      <c r="Y99" s="311"/>
      <c r="Z99" s="311"/>
      <c r="AA99" s="311"/>
      <c r="AB99" s="31"/>
      <c r="AI99" s="31"/>
    </row>
    <row r="100" spans="2:35" ht="15.6" customHeight="1">
      <c r="B100" s="32"/>
      <c r="C100" s="306"/>
      <c r="D100" s="309"/>
      <c r="E100" s="309"/>
      <c r="F100" s="309"/>
      <c r="G100" s="309"/>
      <c r="H100" s="309"/>
      <c r="I100" s="309"/>
      <c r="J100" s="309"/>
      <c r="K100" s="55" t="s">
        <v>72</v>
      </c>
      <c r="L100" s="161"/>
      <c r="R100" s="306"/>
      <c r="S100" s="309"/>
      <c r="T100" s="309"/>
      <c r="U100" s="309"/>
      <c r="V100" s="309"/>
      <c r="W100" s="55" t="s">
        <v>72</v>
      </c>
      <c r="X100" s="161"/>
      <c r="AB100" s="31"/>
      <c r="AI100" s="31"/>
    </row>
    <row r="101" spans="2:35" ht="15.6" customHeight="1">
      <c r="B101" s="32"/>
      <c r="C101" s="306"/>
      <c r="D101" s="309"/>
      <c r="E101" s="309"/>
      <c r="F101" s="309"/>
      <c r="G101" s="309"/>
      <c r="H101" s="309"/>
      <c r="I101" s="309"/>
      <c r="J101" s="309"/>
      <c r="K101" s="55" t="s">
        <v>73</v>
      </c>
      <c r="L101" s="161"/>
      <c r="N101" s="301" t="str">
        <f t="shared" ref="N101" si="12">IF(SUM(L98:L102)&lt;&gt;100, "Percents do not add up to 100%. Check and update.", "")</f>
        <v>Percents do not add up to 100%. Check and update.</v>
      </c>
      <c r="O101" s="301"/>
      <c r="R101" s="306"/>
      <c r="S101" s="309"/>
      <c r="T101" s="309"/>
      <c r="U101" s="309"/>
      <c r="V101" s="309"/>
      <c r="W101" s="55" t="s">
        <v>73</v>
      </c>
      <c r="X101" s="161"/>
      <c r="AB101" s="31"/>
      <c r="AI101" s="31"/>
    </row>
    <row r="102" spans="2:35" ht="15.9" customHeight="1" thickBot="1">
      <c r="B102" s="32"/>
      <c r="C102" s="307"/>
      <c r="D102" s="310"/>
      <c r="E102" s="310"/>
      <c r="F102" s="310"/>
      <c r="G102" s="310"/>
      <c r="H102" s="310"/>
      <c r="I102" s="310"/>
      <c r="J102" s="310"/>
      <c r="K102" s="162" t="s">
        <v>38</v>
      </c>
      <c r="L102" s="163"/>
      <c r="N102" s="301"/>
      <c r="O102" s="301"/>
      <c r="R102" s="307"/>
      <c r="S102" s="310"/>
      <c r="T102" s="310"/>
      <c r="U102" s="310"/>
      <c r="V102" s="310"/>
      <c r="W102" s="162" t="s">
        <v>38</v>
      </c>
      <c r="X102" s="163"/>
      <c r="AB102" s="31"/>
      <c r="AI102" s="31"/>
    </row>
    <row r="103" spans="2:35" ht="15.6" customHeight="1">
      <c r="B103" s="32"/>
      <c r="C103" s="305"/>
      <c r="D103" s="308"/>
      <c r="E103" s="308"/>
      <c r="F103" s="308"/>
      <c r="G103" s="308"/>
      <c r="H103" s="308"/>
      <c r="I103" s="308"/>
      <c r="J103" s="308"/>
      <c r="K103" s="159" t="s">
        <v>36</v>
      </c>
      <c r="L103" s="160"/>
      <c r="R103" s="305"/>
      <c r="S103" s="308"/>
      <c r="T103" s="308"/>
      <c r="U103" s="308"/>
      <c r="V103" s="308"/>
      <c r="W103" s="159" t="s">
        <v>36</v>
      </c>
      <c r="X103" s="160"/>
      <c r="Y103" s="311" t="str">
        <f>IF(SUM(X103:X107) &lt;&gt; 100, "Percents do not add up to 100%. Check and update.", "")</f>
        <v>Percents do not add up to 100%. Check and update.</v>
      </c>
      <c r="Z103" s="311"/>
      <c r="AA103" s="311"/>
      <c r="AB103" s="31"/>
      <c r="AI103" s="31"/>
    </row>
    <row r="104" spans="2:35">
      <c r="B104" s="32"/>
      <c r="C104" s="306"/>
      <c r="D104" s="309"/>
      <c r="E104" s="309"/>
      <c r="F104" s="309"/>
      <c r="G104" s="309"/>
      <c r="H104" s="309"/>
      <c r="I104" s="309"/>
      <c r="J104" s="309"/>
      <c r="K104" s="55" t="s">
        <v>37</v>
      </c>
      <c r="L104" s="161"/>
      <c r="R104" s="306"/>
      <c r="S104" s="309"/>
      <c r="T104" s="309"/>
      <c r="U104" s="309"/>
      <c r="V104" s="309"/>
      <c r="W104" s="55" t="s">
        <v>37</v>
      </c>
      <c r="X104" s="161"/>
      <c r="Y104" s="311"/>
      <c r="Z104" s="311"/>
      <c r="AA104" s="311"/>
      <c r="AB104" s="31"/>
      <c r="AI104" s="31"/>
    </row>
    <row r="105" spans="2:35">
      <c r="B105" s="32"/>
      <c r="C105" s="306"/>
      <c r="D105" s="309"/>
      <c r="E105" s="309"/>
      <c r="F105" s="309"/>
      <c r="G105" s="309"/>
      <c r="H105" s="309"/>
      <c r="I105" s="309"/>
      <c r="J105" s="309"/>
      <c r="K105" s="55" t="s">
        <v>72</v>
      </c>
      <c r="L105" s="161"/>
      <c r="R105" s="306"/>
      <c r="S105" s="309"/>
      <c r="T105" s="309"/>
      <c r="U105" s="309"/>
      <c r="V105" s="309"/>
      <c r="W105" s="55" t="s">
        <v>72</v>
      </c>
      <c r="X105" s="161"/>
      <c r="AB105" s="31"/>
      <c r="AI105" s="31"/>
    </row>
    <row r="106" spans="2:35" ht="15.6" customHeight="1">
      <c r="B106" s="32"/>
      <c r="C106" s="306"/>
      <c r="D106" s="309"/>
      <c r="E106" s="309"/>
      <c r="F106" s="309"/>
      <c r="G106" s="309"/>
      <c r="H106" s="309"/>
      <c r="I106" s="309"/>
      <c r="J106" s="309"/>
      <c r="K106" s="55" t="s">
        <v>73</v>
      </c>
      <c r="L106" s="161"/>
      <c r="N106" s="301" t="str">
        <f t="shared" ref="N106" si="13">IF(SUM(L103:L107)&lt;&gt;100, "Percents do not add up to 100%. Check and update.", "")</f>
        <v>Percents do not add up to 100%. Check and update.</v>
      </c>
      <c r="O106" s="301"/>
      <c r="R106" s="306"/>
      <c r="S106" s="309"/>
      <c r="T106" s="309"/>
      <c r="U106" s="309"/>
      <c r="V106" s="309"/>
      <c r="W106" s="55" t="s">
        <v>73</v>
      </c>
      <c r="X106" s="161"/>
      <c r="AB106" s="31"/>
      <c r="AI106" s="31"/>
    </row>
    <row r="107" spans="2:35" ht="15.9" customHeight="1" thickBot="1">
      <c r="B107" s="32"/>
      <c r="C107" s="307"/>
      <c r="D107" s="310"/>
      <c r="E107" s="310"/>
      <c r="F107" s="310"/>
      <c r="G107" s="310"/>
      <c r="H107" s="310"/>
      <c r="I107" s="310"/>
      <c r="J107" s="310"/>
      <c r="K107" s="162" t="s">
        <v>38</v>
      </c>
      <c r="L107" s="163"/>
      <c r="N107" s="301"/>
      <c r="O107" s="301"/>
      <c r="R107" s="307"/>
      <c r="S107" s="310"/>
      <c r="T107" s="310"/>
      <c r="U107" s="310"/>
      <c r="V107" s="310"/>
      <c r="W107" s="162" t="s">
        <v>38</v>
      </c>
      <c r="X107" s="163"/>
      <c r="AB107" s="31"/>
      <c r="AI107" s="31"/>
    </row>
    <row r="108" spans="2:35" ht="15.6" customHeight="1">
      <c r="B108" s="32"/>
      <c r="C108" s="305"/>
      <c r="D108" s="308"/>
      <c r="E108" s="308"/>
      <c r="F108" s="308"/>
      <c r="G108" s="308"/>
      <c r="H108" s="308"/>
      <c r="I108" s="308"/>
      <c r="J108" s="308"/>
      <c r="K108" s="159" t="s">
        <v>36</v>
      </c>
      <c r="L108" s="160"/>
      <c r="R108" s="305"/>
      <c r="S108" s="308"/>
      <c r="T108" s="308"/>
      <c r="U108" s="308"/>
      <c r="V108" s="308"/>
      <c r="W108" s="159" t="s">
        <v>36</v>
      </c>
      <c r="X108" s="160"/>
      <c r="Y108" s="311" t="str">
        <f>IF(SUM(X108:X112) &lt;&gt; 100, "Percents do not add up to 100%. Check and update.", "")</f>
        <v>Percents do not add up to 100%. Check and update.</v>
      </c>
      <c r="Z108" s="311"/>
      <c r="AA108" s="311"/>
      <c r="AB108" s="31"/>
      <c r="AI108" s="31"/>
    </row>
    <row r="109" spans="2:35" ht="15.6" customHeight="1">
      <c r="B109" s="32"/>
      <c r="C109" s="306"/>
      <c r="D109" s="309"/>
      <c r="E109" s="309"/>
      <c r="F109" s="309"/>
      <c r="G109" s="309"/>
      <c r="H109" s="309"/>
      <c r="I109" s="309"/>
      <c r="J109" s="309"/>
      <c r="K109" s="55" t="s">
        <v>37</v>
      </c>
      <c r="L109" s="161"/>
      <c r="R109" s="306"/>
      <c r="S109" s="309"/>
      <c r="T109" s="309"/>
      <c r="U109" s="309"/>
      <c r="V109" s="309"/>
      <c r="W109" s="55" t="s">
        <v>37</v>
      </c>
      <c r="X109" s="161"/>
      <c r="Y109" s="311"/>
      <c r="Z109" s="311"/>
      <c r="AA109" s="311"/>
      <c r="AB109" s="31"/>
      <c r="AI109" s="31"/>
    </row>
    <row r="110" spans="2:35">
      <c r="B110" s="32"/>
      <c r="C110" s="306"/>
      <c r="D110" s="309"/>
      <c r="E110" s="309"/>
      <c r="F110" s="309"/>
      <c r="G110" s="309"/>
      <c r="H110" s="309"/>
      <c r="I110" s="309"/>
      <c r="J110" s="309"/>
      <c r="K110" s="55" t="s">
        <v>72</v>
      </c>
      <c r="L110" s="161"/>
      <c r="R110" s="306"/>
      <c r="S110" s="309"/>
      <c r="T110" s="309"/>
      <c r="U110" s="309"/>
      <c r="V110" s="309"/>
      <c r="W110" s="55" t="s">
        <v>72</v>
      </c>
      <c r="X110" s="161"/>
      <c r="AB110" s="31"/>
      <c r="AI110" s="31"/>
    </row>
    <row r="111" spans="2:35" ht="15.6" customHeight="1">
      <c r="B111" s="32"/>
      <c r="C111" s="306"/>
      <c r="D111" s="309"/>
      <c r="E111" s="309"/>
      <c r="F111" s="309"/>
      <c r="G111" s="309"/>
      <c r="H111" s="309"/>
      <c r="I111" s="309"/>
      <c r="J111" s="309"/>
      <c r="K111" s="55" t="s">
        <v>73</v>
      </c>
      <c r="L111" s="161"/>
      <c r="N111" s="301" t="str">
        <f t="shared" ref="N111" si="14">IF(SUM(L108:L112)&lt;&gt;100, "Percents do not add up to 100%. Check and update.", "")</f>
        <v>Percents do not add up to 100%. Check and update.</v>
      </c>
      <c r="O111" s="301"/>
      <c r="R111" s="306"/>
      <c r="S111" s="309"/>
      <c r="T111" s="309"/>
      <c r="U111" s="309"/>
      <c r="V111" s="309"/>
      <c r="W111" s="55" t="s">
        <v>73</v>
      </c>
      <c r="X111" s="161"/>
      <c r="AB111" s="31"/>
      <c r="AI111" s="31"/>
    </row>
    <row r="112" spans="2:35" ht="16.2" thickBot="1">
      <c r="B112" s="32"/>
      <c r="C112" s="307"/>
      <c r="D112" s="310"/>
      <c r="E112" s="310"/>
      <c r="F112" s="310"/>
      <c r="G112" s="310"/>
      <c r="H112" s="310"/>
      <c r="I112" s="310"/>
      <c r="J112" s="310"/>
      <c r="K112" s="162" t="s">
        <v>38</v>
      </c>
      <c r="L112" s="163"/>
      <c r="N112" s="301"/>
      <c r="O112" s="301"/>
      <c r="R112" s="307"/>
      <c r="S112" s="310"/>
      <c r="T112" s="310"/>
      <c r="U112" s="310"/>
      <c r="V112" s="310"/>
      <c r="W112" s="162" t="s">
        <v>38</v>
      </c>
      <c r="X112" s="163"/>
      <c r="AB112" s="31"/>
      <c r="AI112" s="31"/>
    </row>
    <row r="113" spans="2:35" ht="15.6" customHeight="1">
      <c r="B113" s="32"/>
      <c r="C113" s="305"/>
      <c r="D113" s="308"/>
      <c r="E113" s="308"/>
      <c r="F113" s="308"/>
      <c r="G113" s="308"/>
      <c r="H113" s="308"/>
      <c r="I113" s="308"/>
      <c r="J113" s="308"/>
      <c r="K113" s="159" t="s">
        <v>36</v>
      </c>
      <c r="L113" s="160"/>
      <c r="R113" s="305"/>
      <c r="S113" s="308"/>
      <c r="T113" s="308"/>
      <c r="U113" s="308"/>
      <c r="V113" s="308"/>
      <c r="W113" s="159" t="s">
        <v>36</v>
      </c>
      <c r="X113" s="160"/>
      <c r="Y113" s="311" t="str">
        <f>IF(SUM(X113:X117) &lt;&gt; 100, "Percents do not add up to 100%. Check and update.", "")</f>
        <v>Percents do not add up to 100%. Check and update.</v>
      </c>
      <c r="Z113" s="311"/>
      <c r="AA113" s="311"/>
      <c r="AB113" s="31"/>
      <c r="AI113" s="31"/>
    </row>
    <row r="114" spans="2:35" ht="15.6" customHeight="1">
      <c r="B114" s="32"/>
      <c r="C114" s="306"/>
      <c r="D114" s="309"/>
      <c r="E114" s="309"/>
      <c r="F114" s="309"/>
      <c r="G114" s="309"/>
      <c r="H114" s="309"/>
      <c r="I114" s="309"/>
      <c r="J114" s="309"/>
      <c r="K114" s="55" t="s">
        <v>37</v>
      </c>
      <c r="L114" s="161"/>
      <c r="R114" s="306"/>
      <c r="S114" s="309"/>
      <c r="T114" s="309"/>
      <c r="U114" s="309"/>
      <c r="V114" s="309"/>
      <c r="W114" s="55" t="s">
        <v>37</v>
      </c>
      <c r="X114" s="161"/>
      <c r="Y114" s="311"/>
      <c r="Z114" s="311"/>
      <c r="AA114" s="311"/>
      <c r="AB114" s="31"/>
      <c r="AI114" s="31"/>
    </row>
    <row r="115" spans="2:35">
      <c r="B115" s="32"/>
      <c r="C115" s="306"/>
      <c r="D115" s="309"/>
      <c r="E115" s="309"/>
      <c r="F115" s="309"/>
      <c r="G115" s="309"/>
      <c r="H115" s="309"/>
      <c r="I115" s="309"/>
      <c r="J115" s="309"/>
      <c r="K115" s="55" t="s">
        <v>72</v>
      </c>
      <c r="L115" s="161"/>
      <c r="R115" s="306"/>
      <c r="S115" s="309"/>
      <c r="T115" s="309"/>
      <c r="U115" s="309"/>
      <c r="V115" s="309"/>
      <c r="W115" s="55" t="s">
        <v>72</v>
      </c>
      <c r="X115" s="161"/>
      <c r="AB115" s="31"/>
      <c r="AI115" s="31"/>
    </row>
    <row r="116" spans="2:35" ht="15.6" customHeight="1">
      <c r="B116" s="32"/>
      <c r="C116" s="306"/>
      <c r="D116" s="309"/>
      <c r="E116" s="309"/>
      <c r="F116" s="309"/>
      <c r="G116" s="309"/>
      <c r="H116" s="309"/>
      <c r="I116" s="309"/>
      <c r="J116" s="309"/>
      <c r="K116" s="55" t="s">
        <v>73</v>
      </c>
      <c r="L116" s="161"/>
      <c r="N116" s="301" t="str">
        <f t="shared" ref="N116" si="15">IF(SUM(L113:L117)&lt;&gt;100, "Percents do not add up to 100%. Check and update.", "")</f>
        <v>Percents do not add up to 100%. Check and update.</v>
      </c>
      <c r="O116" s="301"/>
      <c r="R116" s="306"/>
      <c r="S116" s="309"/>
      <c r="T116" s="309"/>
      <c r="U116" s="309"/>
      <c r="V116" s="309"/>
      <c r="W116" s="55" t="s">
        <v>73</v>
      </c>
      <c r="X116" s="161"/>
      <c r="AB116" s="31"/>
      <c r="AI116" s="31"/>
    </row>
    <row r="117" spans="2:35" ht="16.2" thickBot="1">
      <c r="B117" s="32"/>
      <c r="C117" s="307"/>
      <c r="D117" s="310"/>
      <c r="E117" s="310"/>
      <c r="F117" s="310"/>
      <c r="G117" s="310"/>
      <c r="H117" s="310"/>
      <c r="I117" s="310"/>
      <c r="J117" s="310"/>
      <c r="K117" s="162" t="s">
        <v>38</v>
      </c>
      <c r="L117" s="163"/>
      <c r="N117" s="301"/>
      <c r="O117" s="301"/>
      <c r="R117" s="307"/>
      <c r="S117" s="310"/>
      <c r="T117" s="310"/>
      <c r="U117" s="310"/>
      <c r="V117" s="310"/>
      <c r="W117" s="162" t="s">
        <v>38</v>
      </c>
      <c r="X117" s="163"/>
      <c r="AB117" s="31"/>
      <c r="AI117" s="31"/>
    </row>
    <row r="118" spans="2:35" ht="15.6" customHeight="1">
      <c r="B118" s="32"/>
      <c r="C118" s="305"/>
      <c r="D118" s="308"/>
      <c r="E118" s="308"/>
      <c r="F118" s="308"/>
      <c r="G118" s="308"/>
      <c r="H118" s="308"/>
      <c r="I118" s="308"/>
      <c r="J118" s="308"/>
      <c r="K118" s="159" t="s">
        <v>36</v>
      </c>
      <c r="L118" s="160"/>
      <c r="R118" s="305"/>
      <c r="S118" s="308"/>
      <c r="T118" s="308"/>
      <c r="U118" s="308"/>
      <c r="V118" s="308"/>
      <c r="W118" s="159" t="s">
        <v>36</v>
      </c>
      <c r="X118" s="160"/>
      <c r="Y118" s="311" t="str">
        <f>IF(SUM(X118:X122) &lt;&gt; 100, "Percents do not add up to 100%. Check and update.", "")</f>
        <v>Percents do not add up to 100%. Check and update.</v>
      </c>
      <c r="Z118" s="311"/>
      <c r="AA118" s="311"/>
      <c r="AB118" s="31"/>
      <c r="AI118" s="31"/>
    </row>
    <row r="119" spans="2:35">
      <c r="B119" s="32"/>
      <c r="C119" s="306"/>
      <c r="D119" s="309"/>
      <c r="E119" s="309"/>
      <c r="F119" s="309"/>
      <c r="G119" s="309"/>
      <c r="H119" s="309"/>
      <c r="I119" s="309"/>
      <c r="J119" s="309"/>
      <c r="K119" s="55" t="s">
        <v>37</v>
      </c>
      <c r="L119" s="161"/>
      <c r="R119" s="306"/>
      <c r="S119" s="309"/>
      <c r="T119" s="309"/>
      <c r="U119" s="309"/>
      <c r="V119" s="309"/>
      <c r="W119" s="55" t="s">
        <v>37</v>
      </c>
      <c r="X119" s="161"/>
      <c r="Y119" s="311"/>
      <c r="Z119" s="311"/>
      <c r="AA119" s="311"/>
      <c r="AB119" s="31"/>
      <c r="AI119" s="31"/>
    </row>
    <row r="120" spans="2:35">
      <c r="B120" s="32"/>
      <c r="C120" s="306"/>
      <c r="D120" s="309"/>
      <c r="E120" s="309"/>
      <c r="F120" s="309"/>
      <c r="G120" s="309"/>
      <c r="H120" s="309"/>
      <c r="I120" s="309"/>
      <c r="J120" s="309"/>
      <c r="K120" s="55" t="s">
        <v>72</v>
      </c>
      <c r="L120" s="161"/>
      <c r="R120" s="306"/>
      <c r="S120" s="309"/>
      <c r="T120" s="309"/>
      <c r="U120" s="309"/>
      <c r="V120" s="309"/>
      <c r="W120" s="55" t="s">
        <v>72</v>
      </c>
      <c r="X120" s="161"/>
      <c r="AB120" s="31"/>
      <c r="AI120" s="31"/>
    </row>
    <row r="121" spans="2:35" ht="15.6" customHeight="1">
      <c r="B121" s="32"/>
      <c r="C121" s="306"/>
      <c r="D121" s="309"/>
      <c r="E121" s="309"/>
      <c r="F121" s="309"/>
      <c r="G121" s="309"/>
      <c r="H121" s="309"/>
      <c r="I121" s="309"/>
      <c r="J121" s="309"/>
      <c r="K121" s="55" t="s">
        <v>73</v>
      </c>
      <c r="L121" s="161"/>
      <c r="N121" s="301" t="str">
        <f t="shared" ref="N121" si="16">IF(SUM(L118:L122)&lt;&gt;100, "Percents do not add up to 100%. Check and update.", "")</f>
        <v>Percents do not add up to 100%. Check and update.</v>
      </c>
      <c r="O121" s="301"/>
      <c r="R121" s="306"/>
      <c r="S121" s="309"/>
      <c r="T121" s="309"/>
      <c r="U121" s="309"/>
      <c r="V121" s="309"/>
      <c r="W121" s="55" t="s">
        <v>73</v>
      </c>
      <c r="X121" s="161"/>
      <c r="AB121" s="31"/>
      <c r="AI121" s="31"/>
    </row>
    <row r="122" spans="2:35" ht="16.2" thickBot="1">
      <c r="B122" s="32"/>
      <c r="C122" s="307"/>
      <c r="D122" s="310"/>
      <c r="E122" s="310"/>
      <c r="F122" s="310"/>
      <c r="G122" s="310"/>
      <c r="H122" s="310"/>
      <c r="I122" s="310"/>
      <c r="J122" s="310"/>
      <c r="K122" s="162" t="s">
        <v>38</v>
      </c>
      <c r="L122" s="163"/>
      <c r="N122" s="301"/>
      <c r="O122" s="301"/>
      <c r="R122" s="307"/>
      <c r="S122" s="310"/>
      <c r="T122" s="310"/>
      <c r="U122" s="310"/>
      <c r="V122" s="310"/>
      <c r="W122" s="162" t="s">
        <v>38</v>
      </c>
      <c r="X122" s="163"/>
      <c r="AB122" s="31"/>
      <c r="AI122" s="31"/>
    </row>
    <row r="123" spans="2:35" ht="15.6" customHeight="1">
      <c r="B123" s="32"/>
      <c r="C123" s="305"/>
      <c r="D123" s="308"/>
      <c r="E123" s="308"/>
      <c r="F123" s="308"/>
      <c r="G123" s="308"/>
      <c r="H123" s="308"/>
      <c r="I123" s="308"/>
      <c r="J123" s="308"/>
      <c r="K123" s="159" t="s">
        <v>36</v>
      </c>
      <c r="L123" s="160"/>
      <c r="R123" s="305"/>
      <c r="S123" s="308"/>
      <c r="T123" s="308"/>
      <c r="U123" s="308"/>
      <c r="V123" s="308"/>
      <c r="W123" s="159" t="s">
        <v>36</v>
      </c>
      <c r="X123" s="160"/>
      <c r="Y123" s="311" t="str">
        <f>IF(SUM(X123:X127) &lt;&gt; 100, "Percents do not add up to 100%. Check and update.", "")</f>
        <v>Percents do not add up to 100%. Check and update.</v>
      </c>
      <c r="Z123" s="311"/>
      <c r="AA123" s="311"/>
      <c r="AB123" s="31"/>
      <c r="AI123" s="31"/>
    </row>
    <row r="124" spans="2:35">
      <c r="B124" s="32"/>
      <c r="C124" s="306"/>
      <c r="D124" s="309"/>
      <c r="E124" s="309"/>
      <c r="F124" s="309"/>
      <c r="G124" s="309"/>
      <c r="H124" s="309"/>
      <c r="I124" s="309"/>
      <c r="J124" s="309"/>
      <c r="K124" s="55" t="s">
        <v>37</v>
      </c>
      <c r="L124" s="161"/>
      <c r="R124" s="306"/>
      <c r="S124" s="309"/>
      <c r="T124" s="309"/>
      <c r="U124" s="309"/>
      <c r="V124" s="309"/>
      <c r="W124" s="55" t="s">
        <v>37</v>
      </c>
      <c r="X124" s="161"/>
      <c r="Y124" s="311"/>
      <c r="Z124" s="311"/>
      <c r="AA124" s="311"/>
      <c r="AB124" s="31"/>
      <c r="AI124" s="31"/>
    </row>
    <row r="125" spans="2:35">
      <c r="B125" s="32"/>
      <c r="C125" s="306"/>
      <c r="D125" s="309"/>
      <c r="E125" s="309"/>
      <c r="F125" s="309"/>
      <c r="G125" s="309"/>
      <c r="H125" s="309"/>
      <c r="I125" s="309"/>
      <c r="J125" s="309"/>
      <c r="K125" s="55" t="s">
        <v>72</v>
      </c>
      <c r="L125" s="161"/>
      <c r="R125" s="306"/>
      <c r="S125" s="309"/>
      <c r="T125" s="309"/>
      <c r="U125" s="309"/>
      <c r="V125" s="309"/>
      <c r="W125" s="55" t="s">
        <v>72</v>
      </c>
      <c r="X125" s="161"/>
      <c r="AB125" s="31"/>
      <c r="AI125" s="31"/>
    </row>
    <row r="126" spans="2:35" ht="15.6" customHeight="1">
      <c r="B126" s="32"/>
      <c r="C126" s="306"/>
      <c r="D126" s="309"/>
      <c r="E126" s="309"/>
      <c r="F126" s="309"/>
      <c r="G126" s="309"/>
      <c r="H126" s="309"/>
      <c r="I126" s="309"/>
      <c r="J126" s="309"/>
      <c r="K126" s="55" t="s">
        <v>73</v>
      </c>
      <c r="L126" s="161"/>
      <c r="N126" s="301" t="str">
        <f t="shared" ref="N126" si="17">IF(SUM(L123:L127)&lt;&gt;100, "Percents do not add up to 100%. Check and update.", "")</f>
        <v>Percents do not add up to 100%. Check and update.</v>
      </c>
      <c r="O126" s="301"/>
      <c r="R126" s="306"/>
      <c r="S126" s="309"/>
      <c r="T126" s="309"/>
      <c r="U126" s="309"/>
      <c r="V126" s="309"/>
      <c r="W126" s="55" t="s">
        <v>73</v>
      </c>
      <c r="X126" s="161"/>
      <c r="AB126" s="31"/>
      <c r="AI126" s="31"/>
    </row>
    <row r="127" spans="2:35" ht="16.2" thickBot="1">
      <c r="B127" s="32"/>
      <c r="C127" s="307"/>
      <c r="D127" s="310"/>
      <c r="E127" s="310"/>
      <c r="F127" s="310"/>
      <c r="G127" s="310"/>
      <c r="H127" s="310"/>
      <c r="I127" s="310"/>
      <c r="J127" s="310"/>
      <c r="K127" s="162" t="s">
        <v>38</v>
      </c>
      <c r="L127" s="163"/>
      <c r="N127" s="301"/>
      <c r="O127" s="301"/>
      <c r="R127" s="307"/>
      <c r="S127" s="310"/>
      <c r="T127" s="310"/>
      <c r="U127" s="310"/>
      <c r="V127" s="310"/>
      <c r="W127" s="162" t="s">
        <v>38</v>
      </c>
      <c r="X127" s="163"/>
      <c r="AB127" s="31"/>
      <c r="AI127" s="31"/>
    </row>
    <row r="128" spans="2:35" ht="15.6" customHeight="1">
      <c r="B128" s="32"/>
      <c r="C128" s="305"/>
      <c r="D128" s="308"/>
      <c r="E128" s="308"/>
      <c r="F128" s="308"/>
      <c r="G128" s="308"/>
      <c r="H128" s="308"/>
      <c r="I128" s="308"/>
      <c r="J128" s="308"/>
      <c r="K128" s="159" t="s">
        <v>36</v>
      </c>
      <c r="L128" s="160"/>
      <c r="R128" s="305"/>
      <c r="S128" s="308"/>
      <c r="T128" s="308"/>
      <c r="U128" s="308"/>
      <c r="V128" s="308"/>
      <c r="W128" s="159" t="s">
        <v>36</v>
      </c>
      <c r="X128" s="160"/>
      <c r="Y128" s="311" t="str">
        <f>IF(SUM(X128:X132) &lt;&gt; 100, "Percents do not add up to 100%. Check and update.", "")</f>
        <v>Percents do not add up to 100%. Check and update.</v>
      </c>
      <c r="Z128" s="311"/>
      <c r="AA128" s="311"/>
      <c r="AB128" s="31"/>
      <c r="AI128" s="31"/>
    </row>
    <row r="129" spans="2:35">
      <c r="B129" s="32"/>
      <c r="C129" s="306"/>
      <c r="D129" s="309"/>
      <c r="E129" s="309"/>
      <c r="F129" s="309"/>
      <c r="G129" s="309"/>
      <c r="H129" s="309"/>
      <c r="I129" s="309"/>
      <c r="J129" s="309"/>
      <c r="K129" s="55" t="s">
        <v>37</v>
      </c>
      <c r="L129" s="161"/>
      <c r="R129" s="306"/>
      <c r="S129" s="309"/>
      <c r="T129" s="309"/>
      <c r="U129" s="309"/>
      <c r="V129" s="309"/>
      <c r="W129" s="55" t="s">
        <v>37</v>
      </c>
      <c r="X129" s="161"/>
      <c r="Y129" s="311"/>
      <c r="Z129" s="311"/>
      <c r="AA129" s="311"/>
      <c r="AB129" s="31"/>
      <c r="AI129" s="31"/>
    </row>
    <row r="130" spans="2:35" ht="15.6" customHeight="1">
      <c r="B130" s="32"/>
      <c r="C130" s="306"/>
      <c r="D130" s="309"/>
      <c r="E130" s="309"/>
      <c r="F130" s="309"/>
      <c r="G130" s="309"/>
      <c r="H130" s="309"/>
      <c r="I130" s="309"/>
      <c r="J130" s="309"/>
      <c r="K130" s="55" t="s">
        <v>72</v>
      </c>
      <c r="L130" s="161"/>
      <c r="R130" s="306"/>
      <c r="S130" s="309"/>
      <c r="T130" s="309"/>
      <c r="U130" s="309"/>
      <c r="V130" s="309"/>
      <c r="W130" s="55" t="s">
        <v>72</v>
      </c>
      <c r="X130" s="161"/>
      <c r="AB130" s="31"/>
      <c r="AI130" s="31"/>
    </row>
    <row r="131" spans="2:35" ht="15.6" customHeight="1">
      <c r="B131" s="32"/>
      <c r="C131" s="306"/>
      <c r="D131" s="309"/>
      <c r="E131" s="309"/>
      <c r="F131" s="309"/>
      <c r="G131" s="309"/>
      <c r="H131" s="309"/>
      <c r="I131" s="309"/>
      <c r="J131" s="309"/>
      <c r="K131" s="55" t="s">
        <v>73</v>
      </c>
      <c r="L131" s="161"/>
      <c r="N131" s="301" t="str">
        <f t="shared" ref="N131" si="18">IF(SUM(L128:L132)&lt;&gt;100, "Percents do not add up to 100%. Check and update.", "")</f>
        <v>Percents do not add up to 100%. Check and update.</v>
      </c>
      <c r="O131" s="301"/>
      <c r="R131" s="306"/>
      <c r="S131" s="309"/>
      <c r="T131" s="309"/>
      <c r="U131" s="309"/>
      <c r="V131" s="309"/>
      <c r="W131" s="55" t="s">
        <v>73</v>
      </c>
      <c r="X131" s="161"/>
      <c r="AB131" s="31"/>
      <c r="AI131" s="31"/>
    </row>
    <row r="132" spans="2:35" ht="16.2" thickBot="1">
      <c r="B132" s="32"/>
      <c r="C132" s="307"/>
      <c r="D132" s="310"/>
      <c r="E132" s="310"/>
      <c r="F132" s="310"/>
      <c r="G132" s="310"/>
      <c r="H132" s="310"/>
      <c r="I132" s="310"/>
      <c r="J132" s="310"/>
      <c r="K132" s="162" t="s">
        <v>38</v>
      </c>
      <c r="L132" s="163"/>
      <c r="N132" s="301"/>
      <c r="O132" s="301"/>
      <c r="R132" s="307"/>
      <c r="S132" s="310"/>
      <c r="T132" s="310"/>
      <c r="U132" s="310"/>
      <c r="V132" s="310"/>
      <c r="W132" s="162" t="s">
        <v>38</v>
      </c>
      <c r="X132" s="163"/>
      <c r="AB132" s="31"/>
      <c r="AI132" s="31"/>
    </row>
    <row r="133" spans="2:35" ht="15.6" customHeight="1">
      <c r="B133" s="32"/>
      <c r="C133" s="305"/>
      <c r="D133" s="308"/>
      <c r="E133" s="308"/>
      <c r="F133" s="308"/>
      <c r="G133" s="308"/>
      <c r="H133" s="308"/>
      <c r="I133" s="308"/>
      <c r="J133" s="308"/>
      <c r="K133" s="159" t="s">
        <v>36</v>
      </c>
      <c r="L133" s="160"/>
      <c r="R133" s="305"/>
      <c r="S133" s="308"/>
      <c r="T133" s="308"/>
      <c r="U133" s="308"/>
      <c r="V133" s="308"/>
      <c r="W133" s="159" t="s">
        <v>36</v>
      </c>
      <c r="X133" s="160"/>
      <c r="Y133" s="311" t="str">
        <f>IF(SUM(X133:X137) &lt;&gt; 100, "Percents do not add up to 100%. Check and update.", "")</f>
        <v>Percents do not add up to 100%. Check and update.</v>
      </c>
      <c r="Z133" s="311"/>
      <c r="AA133" s="311"/>
      <c r="AB133" s="31"/>
      <c r="AI133" s="31"/>
    </row>
    <row r="134" spans="2:35">
      <c r="B134" s="32"/>
      <c r="C134" s="306"/>
      <c r="D134" s="309"/>
      <c r="E134" s="309"/>
      <c r="F134" s="309"/>
      <c r="G134" s="309"/>
      <c r="H134" s="309"/>
      <c r="I134" s="309"/>
      <c r="J134" s="309"/>
      <c r="K134" s="55" t="s">
        <v>37</v>
      </c>
      <c r="L134" s="161"/>
      <c r="R134" s="306"/>
      <c r="S134" s="309"/>
      <c r="T134" s="309"/>
      <c r="U134" s="309"/>
      <c r="V134" s="309"/>
      <c r="W134" s="55" t="s">
        <v>37</v>
      </c>
      <c r="X134" s="161"/>
      <c r="Y134" s="311"/>
      <c r="Z134" s="311"/>
      <c r="AA134" s="311"/>
      <c r="AB134" s="31"/>
      <c r="AI134" s="31"/>
    </row>
    <row r="135" spans="2:35" ht="15.6" customHeight="1">
      <c r="B135" s="32"/>
      <c r="C135" s="306"/>
      <c r="D135" s="309"/>
      <c r="E135" s="309"/>
      <c r="F135" s="309"/>
      <c r="G135" s="309"/>
      <c r="H135" s="309"/>
      <c r="I135" s="309"/>
      <c r="J135" s="309"/>
      <c r="K135" s="55" t="s">
        <v>72</v>
      </c>
      <c r="L135" s="161"/>
      <c r="R135" s="306"/>
      <c r="S135" s="309"/>
      <c r="T135" s="309"/>
      <c r="U135" s="309"/>
      <c r="V135" s="309"/>
      <c r="W135" s="55" t="s">
        <v>72</v>
      </c>
      <c r="X135" s="161"/>
      <c r="AB135" s="31"/>
      <c r="AI135" s="31"/>
    </row>
    <row r="136" spans="2:35" ht="15.6" customHeight="1">
      <c r="B136" s="32"/>
      <c r="C136" s="306"/>
      <c r="D136" s="309"/>
      <c r="E136" s="309"/>
      <c r="F136" s="309"/>
      <c r="G136" s="309"/>
      <c r="H136" s="309"/>
      <c r="I136" s="309"/>
      <c r="J136" s="309"/>
      <c r="K136" s="55" t="s">
        <v>73</v>
      </c>
      <c r="L136" s="161"/>
      <c r="N136" s="301" t="str">
        <f t="shared" ref="N136" si="19">IF(SUM(L133:L137)&lt;&gt;100, "Percents do not add up to 100%. Check and update.", "")</f>
        <v>Percents do not add up to 100%. Check and update.</v>
      </c>
      <c r="O136" s="301"/>
      <c r="R136" s="306"/>
      <c r="S136" s="309"/>
      <c r="T136" s="309"/>
      <c r="U136" s="309"/>
      <c r="V136" s="309"/>
      <c r="W136" s="55" t="s">
        <v>73</v>
      </c>
      <c r="X136" s="161"/>
      <c r="AB136" s="31"/>
      <c r="AI136" s="31"/>
    </row>
    <row r="137" spans="2:35" ht="15.9" customHeight="1" thickBot="1">
      <c r="B137" s="32"/>
      <c r="C137" s="307"/>
      <c r="D137" s="310"/>
      <c r="E137" s="310"/>
      <c r="F137" s="310"/>
      <c r="G137" s="310"/>
      <c r="H137" s="310"/>
      <c r="I137" s="310"/>
      <c r="J137" s="310"/>
      <c r="K137" s="162" t="s">
        <v>38</v>
      </c>
      <c r="L137" s="163"/>
      <c r="N137" s="301"/>
      <c r="O137" s="301"/>
      <c r="R137" s="307"/>
      <c r="S137" s="310"/>
      <c r="T137" s="310"/>
      <c r="U137" s="310"/>
      <c r="V137" s="310"/>
      <c r="W137" s="162" t="s">
        <v>38</v>
      </c>
      <c r="X137" s="163"/>
      <c r="AB137" s="31"/>
      <c r="AI137" s="31"/>
    </row>
    <row r="138" spans="2:35" ht="15.6" customHeight="1">
      <c r="B138" s="32"/>
      <c r="C138" s="305"/>
      <c r="D138" s="308"/>
      <c r="E138" s="308"/>
      <c r="F138" s="308"/>
      <c r="G138" s="308"/>
      <c r="H138" s="308"/>
      <c r="I138" s="308"/>
      <c r="J138" s="308"/>
      <c r="K138" s="159" t="s">
        <v>36</v>
      </c>
      <c r="L138" s="160"/>
      <c r="R138" s="305"/>
      <c r="S138" s="308"/>
      <c r="T138" s="308"/>
      <c r="U138" s="308"/>
      <c r="V138" s="308"/>
      <c r="W138" s="159" t="s">
        <v>36</v>
      </c>
      <c r="X138" s="160"/>
      <c r="Y138" s="311" t="str">
        <f>IF(SUM(X138:X142) &lt;&gt; 100, "Percents do not add up to 100%. Check and update.", "")</f>
        <v>Percents do not add up to 100%. Check and update.</v>
      </c>
      <c r="Z138" s="311"/>
      <c r="AA138" s="311"/>
      <c r="AB138" s="31"/>
      <c r="AI138" s="31"/>
    </row>
    <row r="139" spans="2:35">
      <c r="B139" s="32"/>
      <c r="C139" s="306"/>
      <c r="D139" s="309"/>
      <c r="E139" s="309"/>
      <c r="F139" s="309"/>
      <c r="G139" s="309"/>
      <c r="H139" s="309"/>
      <c r="I139" s="309"/>
      <c r="J139" s="309"/>
      <c r="K139" s="55" t="s">
        <v>37</v>
      </c>
      <c r="L139" s="161"/>
      <c r="R139" s="306"/>
      <c r="S139" s="309"/>
      <c r="T139" s="309"/>
      <c r="U139" s="309"/>
      <c r="V139" s="309"/>
      <c r="W139" s="55" t="s">
        <v>37</v>
      </c>
      <c r="X139" s="161"/>
      <c r="Y139" s="311"/>
      <c r="Z139" s="311"/>
      <c r="AA139" s="311"/>
      <c r="AB139" s="31"/>
      <c r="AI139" s="31"/>
    </row>
    <row r="140" spans="2:35">
      <c r="B140" s="32"/>
      <c r="C140" s="306"/>
      <c r="D140" s="309"/>
      <c r="E140" s="309"/>
      <c r="F140" s="309"/>
      <c r="G140" s="309"/>
      <c r="H140" s="309"/>
      <c r="I140" s="309"/>
      <c r="J140" s="309"/>
      <c r="K140" s="55" t="s">
        <v>72</v>
      </c>
      <c r="L140" s="161"/>
      <c r="R140" s="306"/>
      <c r="S140" s="309"/>
      <c r="T140" s="309"/>
      <c r="U140" s="309"/>
      <c r="V140" s="309"/>
      <c r="W140" s="55" t="s">
        <v>72</v>
      </c>
      <c r="X140" s="161"/>
      <c r="AB140" s="31"/>
      <c r="AI140" s="31"/>
    </row>
    <row r="141" spans="2:35" ht="15.6" customHeight="1">
      <c r="B141" s="32"/>
      <c r="C141" s="306"/>
      <c r="D141" s="309"/>
      <c r="E141" s="309"/>
      <c r="F141" s="309"/>
      <c r="G141" s="309"/>
      <c r="H141" s="309"/>
      <c r="I141" s="309"/>
      <c r="J141" s="309"/>
      <c r="K141" s="55" t="s">
        <v>73</v>
      </c>
      <c r="L141" s="161"/>
      <c r="N141" s="301" t="str">
        <f t="shared" ref="N141" si="20">IF(SUM(L138:L142)&lt;&gt;100, "Percents do not add up to 100%. Check and update.", "")</f>
        <v>Percents do not add up to 100%. Check and update.</v>
      </c>
      <c r="O141" s="301"/>
      <c r="R141" s="306"/>
      <c r="S141" s="309"/>
      <c r="T141" s="309"/>
      <c r="U141" s="309"/>
      <c r="V141" s="309"/>
      <c r="W141" s="55" t="s">
        <v>73</v>
      </c>
      <c r="X141" s="161"/>
      <c r="AB141" s="31"/>
      <c r="AI141" s="31"/>
    </row>
    <row r="142" spans="2:35" ht="15.9" customHeight="1" thickBot="1">
      <c r="B142" s="32"/>
      <c r="C142" s="307"/>
      <c r="D142" s="310"/>
      <c r="E142" s="310"/>
      <c r="F142" s="310"/>
      <c r="G142" s="310"/>
      <c r="H142" s="310"/>
      <c r="I142" s="310"/>
      <c r="J142" s="310"/>
      <c r="K142" s="162" t="s">
        <v>38</v>
      </c>
      <c r="L142" s="163"/>
      <c r="N142" s="301"/>
      <c r="O142" s="301"/>
      <c r="R142" s="307"/>
      <c r="S142" s="310"/>
      <c r="T142" s="310"/>
      <c r="U142" s="310"/>
      <c r="V142" s="310"/>
      <c r="W142" s="162" t="s">
        <v>38</v>
      </c>
      <c r="X142" s="163"/>
      <c r="AB142" s="31"/>
      <c r="AI142" s="31"/>
    </row>
    <row r="143" spans="2:35" ht="15.6" customHeight="1">
      <c r="B143" s="32"/>
      <c r="C143" s="305"/>
      <c r="D143" s="308"/>
      <c r="E143" s="308"/>
      <c r="F143" s="308"/>
      <c r="G143" s="308"/>
      <c r="H143" s="308"/>
      <c r="I143" s="308"/>
      <c r="J143" s="308"/>
      <c r="K143" s="159" t="s">
        <v>36</v>
      </c>
      <c r="L143" s="160"/>
      <c r="R143" s="305"/>
      <c r="S143" s="308"/>
      <c r="T143" s="308"/>
      <c r="U143" s="308"/>
      <c r="V143" s="308"/>
      <c r="W143" s="159" t="s">
        <v>36</v>
      </c>
      <c r="X143" s="160"/>
      <c r="Y143" s="311" t="str">
        <f>IF(SUM(X143:X147) &lt;&gt; 100, "Percents do not add up to 100%. Check and update.", "")</f>
        <v>Percents do not add up to 100%. Check and update.</v>
      </c>
      <c r="Z143" s="311"/>
      <c r="AA143" s="311"/>
      <c r="AB143" s="31"/>
      <c r="AI143" s="31"/>
    </row>
    <row r="144" spans="2:35" ht="15.6" customHeight="1">
      <c r="B144" s="32"/>
      <c r="C144" s="306"/>
      <c r="D144" s="309"/>
      <c r="E144" s="309"/>
      <c r="F144" s="309"/>
      <c r="G144" s="309"/>
      <c r="H144" s="309"/>
      <c r="I144" s="309"/>
      <c r="J144" s="309"/>
      <c r="K144" s="55" t="s">
        <v>37</v>
      </c>
      <c r="L144" s="161"/>
      <c r="R144" s="306"/>
      <c r="S144" s="309"/>
      <c r="T144" s="309"/>
      <c r="U144" s="309"/>
      <c r="V144" s="309"/>
      <c r="W144" s="55" t="s">
        <v>37</v>
      </c>
      <c r="X144" s="161"/>
      <c r="Y144" s="311"/>
      <c r="Z144" s="311"/>
      <c r="AA144" s="311"/>
      <c r="AB144" s="31"/>
      <c r="AI144" s="31"/>
    </row>
    <row r="145" spans="2:35">
      <c r="B145" s="32"/>
      <c r="C145" s="306"/>
      <c r="D145" s="309"/>
      <c r="E145" s="309"/>
      <c r="F145" s="309"/>
      <c r="G145" s="309"/>
      <c r="H145" s="309"/>
      <c r="I145" s="309"/>
      <c r="J145" s="309"/>
      <c r="K145" s="55" t="s">
        <v>72</v>
      </c>
      <c r="L145" s="161"/>
      <c r="R145" s="306"/>
      <c r="S145" s="309"/>
      <c r="T145" s="309"/>
      <c r="U145" s="309"/>
      <c r="V145" s="309"/>
      <c r="W145" s="55" t="s">
        <v>72</v>
      </c>
      <c r="X145" s="161"/>
      <c r="AB145" s="31"/>
      <c r="AI145" s="31"/>
    </row>
    <row r="146" spans="2:35" ht="15.6" customHeight="1">
      <c r="B146" s="32"/>
      <c r="C146" s="306"/>
      <c r="D146" s="309"/>
      <c r="E146" s="309"/>
      <c r="F146" s="309"/>
      <c r="G146" s="309"/>
      <c r="H146" s="309"/>
      <c r="I146" s="309"/>
      <c r="J146" s="309"/>
      <c r="K146" s="55" t="s">
        <v>73</v>
      </c>
      <c r="L146" s="161"/>
      <c r="N146" s="301" t="str">
        <f t="shared" ref="N146" si="21">IF(SUM(L143:L147)&lt;&gt;100, "Percents do not add up to 100%. Check and update.", "")</f>
        <v>Percents do not add up to 100%. Check and update.</v>
      </c>
      <c r="O146" s="301"/>
      <c r="R146" s="306"/>
      <c r="S146" s="309"/>
      <c r="T146" s="309"/>
      <c r="U146" s="309"/>
      <c r="V146" s="309"/>
      <c r="W146" s="55" t="s">
        <v>73</v>
      </c>
      <c r="X146" s="161"/>
      <c r="AB146" s="31"/>
      <c r="AI146" s="31"/>
    </row>
    <row r="147" spans="2:35" ht="16.2" thickBot="1">
      <c r="B147" s="32"/>
      <c r="C147" s="307"/>
      <c r="D147" s="310"/>
      <c r="E147" s="310"/>
      <c r="F147" s="310"/>
      <c r="G147" s="310"/>
      <c r="H147" s="310"/>
      <c r="I147" s="310"/>
      <c r="J147" s="310"/>
      <c r="K147" s="162" t="s">
        <v>38</v>
      </c>
      <c r="L147" s="163"/>
      <c r="N147" s="301"/>
      <c r="O147" s="301"/>
      <c r="R147" s="307"/>
      <c r="S147" s="310"/>
      <c r="T147" s="310"/>
      <c r="U147" s="310"/>
      <c r="V147" s="310"/>
      <c r="W147" s="162" t="s">
        <v>38</v>
      </c>
      <c r="X147" s="163"/>
      <c r="AB147" s="31"/>
      <c r="AI147" s="31"/>
    </row>
    <row r="148" spans="2:35" ht="15.6" customHeight="1">
      <c r="B148" s="32"/>
      <c r="C148" s="305"/>
      <c r="D148" s="308"/>
      <c r="E148" s="308"/>
      <c r="F148" s="308"/>
      <c r="G148" s="308"/>
      <c r="H148" s="308"/>
      <c r="I148" s="308"/>
      <c r="J148" s="308"/>
      <c r="K148" s="159" t="s">
        <v>36</v>
      </c>
      <c r="L148" s="160"/>
      <c r="R148" s="305"/>
      <c r="S148" s="308"/>
      <c r="T148" s="308"/>
      <c r="U148" s="308"/>
      <c r="V148" s="308"/>
      <c r="W148" s="159" t="s">
        <v>36</v>
      </c>
      <c r="X148" s="160"/>
      <c r="Y148" s="311" t="str">
        <f>IF(SUM(X148:X152) &lt;&gt; 100, "Percents do not add up to 100%. Check and update.", "")</f>
        <v>Percents do not add up to 100%. Check and update.</v>
      </c>
      <c r="Z148" s="311"/>
      <c r="AA148" s="311"/>
      <c r="AB148" s="31"/>
      <c r="AI148" s="31"/>
    </row>
    <row r="149" spans="2:35" ht="15.6" customHeight="1">
      <c r="B149" s="32"/>
      <c r="C149" s="306"/>
      <c r="D149" s="309"/>
      <c r="E149" s="309"/>
      <c r="F149" s="309"/>
      <c r="G149" s="309"/>
      <c r="H149" s="309"/>
      <c r="I149" s="309"/>
      <c r="J149" s="309"/>
      <c r="K149" s="55" t="s">
        <v>37</v>
      </c>
      <c r="L149" s="161"/>
      <c r="R149" s="306"/>
      <c r="S149" s="309"/>
      <c r="T149" s="309"/>
      <c r="U149" s="309"/>
      <c r="V149" s="309"/>
      <c r="W149" s="55" t="s">
        <v>37</v>
      </c>
      <c r="X149" s="161"/>
      <c r="Y149" s="311"/>
      <c r="Z149" s="311"/>
      <c r="AA149" s="311"/>
      <c r="AB149" s="31"/>
      <c r="AI149" s="31"/>
    </row>
    <row r="150" spans="2:35">
      <c r="B150" s="32"/>
      <c r="C150" s="306"/>
      <c r="D150" s="309"/>
      <c r="E150" s="309"/>
      <c r="F150" s="309"/>
      <c r="G150" s="309"/>
      <c r="H150" s="309"/>
      <c r="I150" s="309"/>
      <c r="J150" s="309"/>
      <c r="K150" s="55" t="s">
        <v>72</v>
      </c>
      <c r="L150" s="161"/>
      <c r="R150" s="306"/>
      <c r="S150" s="309"/>
      <c r="T150" s="309"/>
      <c r="U150" s="309"/>
      <c r="V150" s="309"/>
      <c r="W150" s="55" t="s">
        <v>72</v>
      </c>
      <c r="X150" s="161"/>
      <c r="AB150" s="31"/>
      <c r="AI150" s="31"/>
    </row>
    <row r="151" spans="2:35" ht="15.6" customHeight="1">
      <c r="B151" s="32"/>
      <c r="C151" s="306"/>
      <c r="D151" s="309"/>
      <c r="E151" s="309"/>
      <c r="F151" s="309"/>
      <c r="G151" s="309"/>
      <c r="H151" s="309"/>
      <c r="I151" s="309"/>
      <c r="J151" s="309"/>
      <c r="K151" s="55" t="s">
        <v>73</v>
      </c>
      <c r="L151" s="161"/>
      <c r="N151" s="301" t="str">
        <f t="shared" ref="N151" si="22">IF(SUM(L148:L152)&lt;&gt;100, "Percents do not add up to 100%. Check and update.", "")</f>
        <v>Percents do not add up to 100%. Check and update.</v>
      </c>
      <c r="O151" s="301"/>
      <c r="R151" s="306"/>
      <c r="S151" s="309"/>
      <c r="T151" s="309"/>
      <c r="U151" s="309"/>
      <c r="V151" s="309"/>
      <c r="W151" s="55" t="s">
        <v>73</v>
      </c>
      <c r="X151" s="161"/>
      <c r="AB151" s="31"/>
      <c r="AI151" s="31"/>
    </row>
    <row r="152" spans="2:35" ht="16.2" thickBot="1">
      <c r="B152" s="32"/>
      <c r="C152" s="307"/>
      <c r="D152" s="310"/>
      <c r="E152" s="310"/>
      <c r="F152" s="310"/>
      <c r="G152" s="310"/>
      <c r="H152" s="310"/>
      <c r="I152" s="310"/>
      <c r="J152" s="310"/>
      <c r="K152" s="162" t="s">
        <v>38</v>
      </c>
      <c r="L152" s="163"/>
      <c r="N152" s="301"/>
      <c r="O152" s="301"/>
      <c r="R152" s="307"/>
      <c r="S152" s="310"/>
      <c r="T152" s="310"/>
      <c r="U152" s="310"/>
      <c r="V152" s="310"/>
      <c r="W152" s="162" t="s">
        <v>38</v>
      </c>
      <c r="X152" s="163"/>
      <c r="AB152" s="31"/>
      <c r="AI152" s="31"/>
    </row>
    <row r="153" spans="2:35" ht="15.6" customHeight="1">
      <c r="B153" s="32"/>
      <c r="C153" s="305"/>
      <c r="D153" s="308"/>
      <c r="E153" s="308"/>
      <c r="F153" s="308"/>
      <c r="G153" s="308"/>
      <c r="H153" s="308"/>
      <c r="I153" s="308"/>
      <c r="J153" s="308"/>
      <c r="K153" s="159" t="s">
        <v>36</v>
      </c>
      <c r="L153" s="160"/>
      <c r="R153" s="305"/>
      <c r="S153" s="308"/>
      <c r="T153" s="308"/>
      <c r="U153" s="308"/>
      <c r="V153" s="308"/>
      <c r="W153" s="159" t="s">
        <v>36</v>
      </c>
      <c r="X153" s="160"/>
      <c r="Y153" s="311" t="str">
        <f>IF(SUM(X153:X157) &lt;&gt; 100, "Percents do not add up to 100%. Check and update.", "")</f>
        <v>Percents do not add up to 100%. Check and update.</v>
      </c>
      <c r="Z153" s="311"/>
      <c r="AA153" s="311"/>
      <c r="AB153" s="31"/>
      <c r="AI153" s="31"/>
    </row>
    <row r="154" spans="2:35">
      <c r="B154" s="32"/>
      <c r="C154" s="306"/>
      <c r="D154" s="309"/>
      <c r="E154" s="309"/>
      <c r="F154" s="309"/>
      <c r="G154" s="309"/>
      <c r="H154" s="309"/>
      <c r="I154" s="309"/>
      <c r="J154" s="309"/>
      <c r="K154" s="55" t="s">
        <v>37</v>
      </c>
      <c r="L154" s="161"/>
      <c r="R154" s="306"/>
      <c r="S154" s="309"/>
      <c r="T154" s="309"/>
      <c r="U154" s="309"/>
      <c r="V154" s="309"/>
      <c r="W154" s="55" t="s">
        <v>37</v>
      </c>
      <c r="X154" s="161"/>
      <c r="Y154" s="311"/>
      <c r="Z154" s="311"/>
      <c r="AA154" s="311"/>
      <c r="AB154" s="31"/>
      <c r="AI154" s="31"/>
    </row>
    <row r="155" spans="2:35">
      <c r="B155" s="32"/>
      <c r="C155" s="306"/>
      <c r="D155" s="309"/>
      <c r="E155" s="309"/>
      <c r="F155" s="309"/>
      <c r="G155" s="309"/>
      <c r="H155" s="309"/>
      <c r="I155" s="309"/>
      <c r="J155" s="309"/>
      <c r="K155" s="55" t="s">
        <v>72</v>
      </c>
      <c r="L155" s="161"/>
      <c r="R155" s="306"/>
      <c r="S155" s="309"/>
      <c r="T155" s="309"/>
      <c r="U155" s="309"/>
      <c r="V155" s="309"/>
      <c r="W155" s="55" t="s">
        <v>72</v>
      </c>
      <c r="X155" s="161"/>
      <c r="AB155" s="31"/>
      <c r="AI155" s="31"/>
    </row>
    <row r="156" spans="2:35" ht="15.6" customHeight="1">
      <c r="B156" s="32"/>
      <c r="C156" s="306"/>
      <c r="D156" s="309"/>
      <c r="E156" s="309"/>
      <c r="F156" s="309"/>
      <c r="G156" s="309"/>
      <c r="H156" s="309"/>
      <c r="I156" s="309"/>
      <c r="J156" s="309"/>
      <c r="K156" s="55" t="s">
        <v>73</v>
      </c>
      <c r="L156" s="161"/>
      <c r="N156" s="301" t="str">
        <f t="shared" ref="N156" si="23">IF(SUM(L153:L157)&lt;&gt;100, "Percents do not add up to 100%. Check and update.", "")</f>
        <v>Percents do not add up to 100%. Check and update.</v>
      </c>
      <c r="O156" s="301"/>
      <c r="R156" s="306"/>
      <c r="S156" s="309"/>
      <c r="T156" s="309"/>
      <c r="U156" s="309"/>
      <c r="V156" s="309"/>
      <c r="W156" s="55" t="s">
        <v>73</v>
      </c>
      <c r="X156" s="161"/>
      <c r="AB156" s="31"/>
      <c r="AI156" s="31"/>
    </row>
    <row r="157" spans="2:35" ht="16.2" thickBot="1">
      <c r="B157" s="32"/>
      <c r="C157" s="307"/>
      <c r="D157" s="310"/>
      <c r="E157" s="310"/>
      <c r="F157" s="310"/>
      <c r="G157" s="310"/>
      <c r="H157" s="310"/>
      <c r="I157" s="310"/>
      <c r="J157" s="310"/>
      <c r="K157" s="162" t="s">
        <v>38</v>
      </c>
      <c r="L157" s="163"/>
      <c r="N157" s="301"/>
      <c r="O157" s="301"/>
      <c r="R157" s="307"/>
      <c r="S157" s="310"/>
      <c r="T157" s="310"/>
      <c r="U157" s="310"/>
      <c r="V157" s="310"/>
      <c r="W157" s="162" t="s">
        <v>38</v>
      </c>
      <c r="X157" s="163"/>
      <c r="AB157" s="31"/>
      <c r="AI157" s="31"/>
    </row>
    <row r="158" spans="2:35" ht="16.2" thickBot="1">
      <c r="B158" s="45"/>
      <c r="C158" s="46"/>
      <c r="D158" s="46"/>
      <c r="E158" s="46"/>
      <c r="F158" s="46"/>
      <c r="G158" s="46"/>
      <c r="H158" s="46"/>
      <c r="I158" s="46"/>
      <c r="J158" s="46"/>
      <c r="K158" s="46"/>
      <c r="L158" s="46"/>
      <c r="M158" s="46"/>
      <c r="N158" s="46"/>
      <c r="O158" s="46"/>
      <c r="P158" s="46"/>
      <c r="Q158" s="46"/>
      <c r="R158" s="46"/>
      <c r="S158" s="46"/>
      <c r="T158" s="46"/>
      <c r="U158" s="46"/>
      <c r="V158" s="46"/>
      <c r="W158" s="46"/>
      <c r="X158" s="46"/>
      <c r="Y158" s="91"/>
      <c r="Z158" s="91"/>
      <c r="AA158" s="91"/>
      <c r="AB158" s="47"/>
      <c r="AI158" s="47"/>
    </row>
  </sheetData>
  <sheetProtection algorithmName="SHA-512" hashValue="0iN9KHBnzL2kzyPXJVd9Xaw4UMme/8STpIaLPMrHioMo15Ym0VUYdVgVupGp4RYaTgSl1/i21hds1VWglvPOvw==" saltValue="PGPE5hrNqSqCOA0feHJonA==" spinCount="100000" sheet="1" objects="1" scenarios="1" selectLockedCells="1"/>
  <mergeCells count="473">
    <mergeCell ref="J8:J12"/>
    <mergeCell ref="C8:C12"/>
    <mergeCell ref="D8:D12"/>
    <mergeCell ref="C6:C7"/>
    <mergeCell ref="E6:E7"/>
    <mergeCell ref="I6:I7"/>
    <mergeCell ref="J6:J7"/>
    <mergeCell ref="K6:K7"/>
    <mergeCell ref="E8:E12"/>
    <mergeCell ref="F8:F12"/>
    <mergeCell ref="G8:G12"/>
    <mergeCell ref="H8:H12"/>
    <mergeCell ref="I8:I12"/>
    <mergeCell ref="C13:C17"/>
    <mergeCell ref="D13:D17"/>
    <mergeCell ref="E13:E17"/>
    <mergeCell ref="F13:F17"/>
    <mergeCell ref="G13:G17"/>
    <mergeCell ref="H13:H17"/>
    <mergeCell ref="I13:I17"/>
    <mergeCell ref="J13:J17"/>
    <mergeCell ref="C18:C22"/>
    <mergeCell ref="D18:D22"/>
    <mergeCell ref="E18:E22"/>
    <mergeCell ref="F18:F22"/>
    <mergeCell ref="G18:G22"/>
    <mergeCell ref="H18:H22"/>
    <mergeCell ref="I18:I22"/>
    <mergeCell ref="J18:J22"/>
    <mergeCell ref="C23:C27"/>
    <mergeCell ref="D23:D27"/>
    <mergeCell ref="E23:E27"/>
    <mergeCell ref="F23:F27"/>
    <mergeCell ref="G23:G27"/>
    <mergeCell ref="H23:H27"/>
    <mergeCell ref="I23:I27"/>
    <mergeCell ref="J23:J27"/>
    <mergeCell ref="I28:I32"/>
    <mergeCell ref="J28:J32"/>
    <mergeCell ref="C33:C37"/>
    <mergeCell ref="D33:D37"/>
    <mergeCell ref="E33:E37"/>
    <mergeCell ref="F33:F37"/>
    <mergeCell ref="G33:G37"/>
    <mergeCell ref="H33:H37"/>
    <mergeCell ref="I33:I37"/>
    <mergeCell ref="J33:J37"/>
    <mergeCell ref="C28:C32"/>
    <mergeCell ref="D28:D32"/>
    <mergeCell ref="E28:E32"/>
    <mergeCell ref="F28:F32"/>
    <mergeCell ref="G28:G32"/>
    <mergeCell ref="H28:H32"/>
    <mergeCell ref="I38:I42"/>
    <mergeCell ref="J38:J42"/>
    <mergeCell ref="C43:C47"/>
    <mergeCell ref="D43:D47"/>
    <mergeCell ref="E43:E47"/>
    <mergeCell ref="F43:F47"/>
    <mergeCell ref="G43:G47"/>
    <mergeCell ref="H43:H47"/>
    <mergeCell ref="I43:I47"/>
    <mergeCell ref="J43:J47"/>
    <mergeCell ref="C38:C42"/>
    <mergeCell ref="D38:D42"/>
    <mergeCell ref="E38:E42"/>
    <mergeCell ref="F38:F42"/>
    <mergeCell ref="G38:G42"/>
    <mergeCell ref="H38:H42"/>
    <mergeCell ref="I48:I52"/>
    <mergeCell ref="J48:J52"/>
    <mergeCell ref="C53:C57"/>
    <mergeCell ref="D53:D57"/>
    <mergeCell ref="E53:E57"/>
    <mergeCell ref="F53:F57"/>
    <mergeCell ref="G53:G57"/>
    <mergeCell ref="H53:H57"/>
    <mergeCell ref="I53:I57"/>
    <mergeCell ref="J53:J57"/>
    <mergeCell ref="C48:C52"/>
    <mergeCell ref="D48:D52"/>
    <mergeCell ref="E48:E52"/>
    <mergeCell ref="F48:F52"/>
    <mergeCell ref="G48:G52"/>
    <mergeCell ref="H48:H52"/>
    <mergeCell ref="I58:I62"/>
    <mergeCell ref="J58:J62"/>
    <mergeCell ref="C63:C67"/>
    <mergeCell ref="D63:D67"/>
    <mergeCell ref="E63:E67"/>
    <mergeCell ref="F63:F67"/>
    <mergeCell ref="G63:G67"/>
    <mergeCell ref="H63:H67"/>
    <mergeCell ref="I63:I67"/>
    <mergeCell ref="J63:J67"/>
    <mergeCell ref="C58:C62"/>
    <mergeCell ref="D58:D62"/>
    <mergeCell ref="E58:E62"/>
    <mergeCell ref="F58:F62"/>
    <mergeCell ref="G58:G62"/>
    <mergeCell ref="H58:H62"/>
    <mergeCell ref="I68:I72"/>
    <mergeCell ref="J68:J72"/>
    <mergeCell ref="C73:C77"/>
    <mergeCell ref="D73:D77"/>
    <mergeCell ref="E73:E77"/>
    <mergeCell ref="F73:F77"/>
    <mergeCell ref="G73:G77"/>
    <mergeCell ref="H73:H77"/>
    <mergeCell ref="I73:I77"/>
    <mergeCell ref="J73:J77"/>
    <mergeCell ref="C68:C72"/>
    <mergeCell ref="D68:D72"/>
    <mergeCell ref="E68:E72"/>
    <mergeCell ref="F68:F72"/>
    <mergeCell ref="G68:G72"/>
    <mergeCell ref="H68:H72"/>
    <mergeCell ref="I78:I82"/>
    <mergeCell ref="J78:J82"/>
    <mergeCell ref="C83:C87"/>
    <mergeCell ref="D83:D87"/>
    <mergeCell ref="E83:E87"/>
    <mergeCell ref="F83:F87"/>
    <mergeCell ref="G83:G87"/>
    <mergeCell ref="H83:H87"/>
    <mergeCell ref="I83:I87"/>
    <mergeCell ref="J83:J87"/>
    <mergeCell ref="C78:C82"/>
    <mergeCell ref="D78:D82"/>
    <mergeCell ref="E78:E82"/>
    <mergeCell ref="F78:F82"/>
    <mergeCell ref="G78:G82"/>
    <mergeCell ref="H78:H82"/>
    <mergeCell ref="I88:I92"/>
    <mergeCell ref="J88:J92"/>
    <mergeCell ref="C93:C97"/>
    <mergeCell ref="D93:D97"/>
    <mergeCell ref="E93:E97"/>
    <mergeCell ref="F93:F97"/>
    <mergeCell ref="G93:G97"/>
    <mergeCell ref="H93:H97"/>
    <mergeCell ref="I93:I97"/>
    <mergeCell ref="J93:J97"/>
    <mergeCell ref="C88:C92"/>
    <mergeCell ref="D88:D92"/>
    <mergeCell ref="E88:E92"/>
    <mergeCell ref="F88:F92"/>
    <mergeCell ref="G88:G92"/>
    <mergeCell ref="H88:H92"/>
    <mergeCell ref="I98:I102"/>
    <mergeCell ref="J98:J102"/>
    <mergeCell ref="C103:C107"/>
    <mergeCell ref="D103:D107"/>
    <mergeCell ref="E103:E107"/>
    <mergeCell ref="F103:F107"/>
    <mergeCell ref="G103:G107"/>
    <mergeCell ref="H103:H107"/>
    <mergeCell ref="I103:I107"/>
    <mergeCell ref="J103:J107"/>
    <mergeCell ref="C98:C102"/>
    <mergeCell ref="D98:D102"/>
    <mergeCell ref="E98:E102"/>
    <mergeCell ref="F98:F102"/>
    <mergeCell ref="G98:G102"/>
    <mergeCell ref="H98:H102"/>
    <mergeCell ref="I108:I112"/>
    <mergeCell ref="J108:J112"/>
    <mergeCell ref="C113:C117"/>
    <mergeCell ref="D113:D117"/>
    <mergeCell ref="E113:E117"/>
    <mergeCell ref="F113:F117"/>
    <mergeCell ref="G113:G117"/>
    <mergeCell ref="H113:H117"/>
    <mergeCell ref="I113:I117"/>
    <mergeCell ref="J113:J117"/>
    <mergeCell ref="C108:C112"/>
    <mergeCell ref="D108:D112"/>
    <mergeCell ref="E108:E112"/>
    <mergeCell ref="F108:F112"/>
    <mergeCell ref="G108:G112"/>
    <mergeCell ref="H108:H112"/>
    <mergeCell ref="I118:I122"/>
    <mergeCell ref="J118:J122"/>
    <mergeCell ref="C123:C127"/>
    <mergeCell ref="D123:D127"/>
    <mergeCell ref="E123:E127"/>
    <mergeCell ref="F123:F127"/>
    <mergeCell ref="G123:G127"/>
    <mergeCell ref="H123:H127"/>
    <mergeCell ref="I123:I127"/>
    <mergeCell ref="J123:J127"/>
    <mergeCell ref="C118:C122"/>
    <mergeCell ref="D118:D122"/>
    <mergeCell ref="E118:E122"/>
    <mergeCell ref="F118:F122"/>
    <mergeCell ref="G118:G122"/>
    <mergeCell ref="H118:H122"/>
    <mergeCell ref="I128:I132"/>
    <mergeCell ref="J128:J132"/>
    <mergeCell ref="C133:C137"/>
    <mergeCell ref="D133:D137"/>
    <mergeCell ref="E133:E137"/>
    <mergeCell ref="F133:F137"/>
    <mergeCell ref="G133:G137"/>
    <mergeCell ref="H133:H137"/>
    <mergeCell ref="I133:I137"/>
    <mergeCell ref="J133:J137"/>
    <mergeCell ref="C128:C132"/>
    <mergeCell ref="D128:D132"/>
    <mergeCell ref="E128:E132"/>
    <mergeCell ref="F128:F132"/>
    <mergeCell ref="G128:G132"/>
    <mergeCell ref="H128:H132"/>
    <mergeCell ref="E143:E147"/>
    <mergeCell ref="F143:F147"/>
    <mergeCell ref="G143:G147"/>
    <mergeCell ref="H143:H147"/>
    <mergeCell ref="I143:I147"/>
    <mergeCell ref="J143:J147"/>
    <mergeCell ref="C138:C142"/>
    <mergeCell ref="D138:D142"/>
    <mergeCell ref="E138:E142"/>
    <mergeCell ref="F138:F142"/>
    <mergeCell ref="G138:G142"/>
    <mergeCell ref="H138:H142"/>
    <mergeCell ref="P6:P7"/>
    <mergeCell ref="N9:O9"/>
    <mergeCell ref="N6:O7"/>
    <mergeCell ref="N8:O8"/>
    <mergeCell ref="I148:I152"/>
    <mergeCell ref="J148:J152"/>
    <mergeCell ref="C153:C157"/>
    <mergeCell ref="D153:D157"/>
    <mergeCell ref="E153:E157"/>
    <mergeCell ref="F153:F157"/>
    <mergeCell ref="G153:G157"/>
    <mergeCell ref="H153:H157"/>
    <mergeCell ref="I153:I157"/>
    <mergeCell ref="J153:J157"/>
    <mergeCell ref="C148:C152"/>
    <mergeCell ref="D148:D152"/>
    <mergeCell ref="E148:E152"/>
    <mergeCell ref="F148:F152"/>
    <mergeCell ref="G148:G152"/>
    <mergeCell ref="H148:H152"/>
    <mergeCell ref="I138:I142"/>
    <mergeCell ref="J138:J142"/>
    <mergeCell ref="C143:C147"/>
    <mergeCell ref="D143:D147"/>
    <mergeCell ref="T3:W3"/>
    <mergeCell ref="R5:X5"/>
    <mergeCell ref="R6:R7"/>
    <mergeCell ref="S6:S7"/>
    <mergeCell ref="U6:U7"/>
    <mergeCell ref="V6:V7"/>
    <mergeCell ref="W6:W7"/>
    <mergeCell ref="R8:R12"/>
    <mergeCell ref="S8:S12"/>
    <mergeCell ref="T8:T12"/>
    <mergeCell ref="U8:U12"/>
    <mergeCell ref="V8:V12"/>
    <mergeCell ref="X6:X7"/>
    <mergeCell ref="T6:T7"/>
    <mergeCell ref="R13:R17"/>
    <mergeCell ref="S13:S17"/>
    <mergeCell ref="T13:T17"/>
    <mergeCell ref="U13:U17"/>
    <mergeCell ref="V13:V17"/>
    <mergeCell ref="R18:R22"/>
    <mergeCell ref="S18:S22"/>
    <mergeCell ref="T18:T22"/>
    <mergeCell ref="U18:U22"/>
    <mergeCell ref="V18:V22"/>
    <mergeCell ref="R38:R42"/>
    <mergeCell ref="S38:S42"/>
    <mergeCell ref="T38:T42"/>
    <mergeCell ref="U38:U42"/>
    <mergeCell ref="V38:V42"/>
    <mergeCell ref="R23:R27"/>
    <mergeCell ref="S23:S27"/>
    <mergeCell ref="T23:T27"/>
    <mergeCell ref="U23:U27"/>
    <mergeCell ref="V23:V27"/>
    <mergeCell ref="R28:R32"/>
    <mergeCell ref="S28:S32"/>
    <mergeCell ref="T28:T32"/>
    <mergeCell ref="U28:U32"/>
    <mergeCell ref="V28:V32"/>
    <mergeCell ref="Y53:AA54"/>
    <mergeCell ref="Y58:AA59"/>
    <mergeCell ref="Y63:AA64"/>
    <mergeCell ref="R53:R57"/>
    <mergeCell ref="S53:S57"/>
    <mergeCell ref="T53:T57"/>
    <mergeCell ref="U53:U57"/>
    <mergeCell ref="V53:V57"/>
    <mergeCell ref="R58:R62"/>
    <mergeCell ref="S58:S62"/>
    <mergeCell ref="T58:T62"/>
    <mergeCell ref="U58:U62"/>
    <mergeCell ref="V58:V62"/>
    <mergeCell ref="Y8:AA9"/>
    <mergeCell ref="Y13:AA14"/>
    <mergeCell ref="Y18:AA19"/>
    <mergeCell ref="Y23:AA24"/>
    <mergeCell ref="Y28:AA29"/>
    <mergeCell ref="Y33:AA34"/>
    <mergeCell ref="Y38:AA39"/>
    <mergeCell ref="Y43:AA44"/>
    <mergeCell ref="Y48:AA49"/>
    <mergeCell ref="K4:L5"/>
    <mergeCell ref="C5:H5"/>
    <mergeCell ref="L6:L7"/>
    <mergeCell ref="N11:O12"/>
    <mergeCell ref="R63:R67"/>
    <mergeCell ref="S63:S67"/>
    <mergeCell ref="T63:T67"/>
    <mergeCell ref="U63:U67"/>
    <mergeCell ref="V63:V67"/>
    <mergeCell ref="R43:R47"/>
    <mergeCell ref="S43:S47"/>
    <mergeCell ref="T43:T47"/>
    <mergeCell ref="U43:U47"/>
    <mergeCell ref="V43:V47"/>
    <mergeCell ref="R48:R52"/>
    <mergeCell ref="S48:S52"/>
    <mergeCell ref="T48:T52"/>
    <mergeCell ref="U48:U52"/>
    <mergeCell ref="V48:V52"/>
    <mergeCell ref="R33:R37"/>
    <mergeCell ref="S33:S37"/>
    <mergeCell ref="T33:T37"/>
    <mergeCell ref="U33:U37"/>
    <mergeCell ref="V33:V37"/>
    <mergeCell ref="S68:S72"/>
    <mergeCell ref="T68:T72"/>
    <mergeCell ref="U68:U72"/>
    <mergeCell ref="V68:V72"/>
    <mergeCell ref="Y68:AA69"/>
    <mergeCell ref="R73:R77"/>
    <mergeCell ref="S73:S77"/>
    <mergeCell ref="T73:T77"/>
    <mergeCell ref="U73:U77"/>
    <mergeCell ref="V73:V77"/>
    <mergeCell ref="Y73:AA74"/>
    <mergeCell ref="R78:R82"/>
    <mergeCell ref="S78:S82"/>
    <mergeCell ref="T78:T82"/>
    <mergeCell ref="U78:U82"/>
    <mergeCell ref="V78:V82"/>
    <mergeCell ref="Y78:AA79"/>
    <mergeCell ref="R83:R87"/>
    <mergeCell ref="S83:S87"/>
    <mergeCell ref="T83:T87"/>
    <mergeCell ref="U83:U87"/>
    <mergeCell ref="V83:V87"/>
    <mergeCell ref="Y83:AA84"/>
    <mergeCell ref="R88:R92"/>
    <mergeCell ref="S88:S92"/>
    <mergeCell ref="T88:T92"/>
    <mergeCell ref="U88:U92"/>
    <mergeCell ref="V88:V92"/>
    <mergeCell ref="Y88:AA89"/>
    <mergeCell ref="R93:R97"/>
    <mergeCell ref="S93:S97"/>
    <mergeCell ref="T93:T97"/>
    <mergeCell ref="U93:U97"/>
    <mergeCell ref="V93:V97"/>
    <mergeCell ref="Y93:AA94"/>
    <mergeCell ref="R98:R102"/>
    <mergeCell ref="S98:S102"/>
    <mergeCell ref="T98:T102"/>
    <mergeCell ref="U98:U102"/>
    <mergeCell ref="V98:V102"/>
    <mergeCell ref="Y98:AA99"/>
    <mergeCell ref="R103:R107"/>
    <mergeCell ref="S103:S107"/>
    <mergeCell ref="T103:T107"/>
    <mergeCell ref="U103:U107"/>
    <mergeCell ref="V103:V107"/>
    <mergeCell ref="Y103:AA104"/>
    <mergeCell ref="V118:V122"/>
    <mergeCell ref="Y118:AA119"/>
    <mergeCell ref="R123:R127"/>
    <mergeCell ref="S123:S127"/>
    <mergeCell ref="T123:T127"/>
    <mergeCell ref="U123:U127"/>
    <mergeCell ref="V123:V127"/>
    <mergeCell ref="Y123:AA124"/>
    <mergeCell ref="R108:R112"/>
    <mergeCell ref="S108:S112"/>
    <mergeCell ref="T108:T112"/>
    <mergeCell ref="U108:U112"/>
    <mergeCell ref="V108:V112"/>
    <mergeCell ref="Y108:AA109"/>
    <mergeCell ref="R113:R117"/>
    <mergeCell ref="S113:S117"/>
    <mergeCell ref="T113:T117"/>
    <mergeCell ref="U113:U117"/>
    <mergeCell ref="V113:V117"/>
    <mergeCell ref="Y113:AA114"/>
    <mergeCell ref="V133:V137"/>
    <mergeCell ref="Y133:AA134"/>
    <mergeCell ref="R118:R122"/>
    <mergeCell ref="S118:S122"/>
    <mergeCell ref="T118:T122"/>
    <mergeCell ref="R153:R157"/>
    <mergeCell ref="S153:S157"/>
    <mergeCell ref="T153:T157"/>
    <mergeCell ref="U153:U157"/>
    <mergeCell ref="V153:V157"/>
    <mergeCell ref="Y153:AA154"/>
    <mergeCell ref="R138:R142"/>
    <mergeCell ref="S138:S142"/>
    <mergeCell ref="T138:T142"/>
    <mergeCell ref="U138:U142"/>
    <mergeCell ref="V138:V142"/>
    <mergeCell ref="Y138:AA139"/>
    <mergeCell ref="R143:R147"/>
    <mergeCell ref="S143:S147"/>
    <mergeCell ref="T143:T147"/>
    <mergeCell ref="U143:U147"/>
    <mergeCell ref="V143:V147"/>
    <mergeCell ref="Y143:AA144"/>
    <mergeCell ref="U118:U122"/>
    <mergeCell ref="N81:O82"/>
    <mergeCell ref="N86:O87"/>
    <mergeCell ref="N46:O47"/>
    <mergeCell ref="N51:O52"/>
    <mergeCell ref="N16:O17"/>
    <mergeCell ref="P13:P38"/>
    <mergeCell ref="AC9:AH20"/>
    <mergeCell ref="R68:R72"/>
    <mergeCell ref="R148:R152"/>
    <mergeCell ref="S148:S152"/>
    <mergeCell ref="T148:T152"/>
    <mergeCell ref="U148:U152"/>
    <mergeCell ref="V148:V152"/>
    <mergeCell ref="Y148:AA149"/>
    <mergeCell ref="R128:R132"/>
    <mergeCell ref="S128:S132"/>
    <mergeCell ref="T128:T132"/>
    <mergeCell ref="U128:U132"/>
    <mergeCell ref="V128:V132"/>
    <mergeCell ref="Y128:AA129"/>
    <mergeCell ref="R133:R137"/>
    <mergeCell ref="S133:S137"/>
    <mergeCell ref="T133:T137"/>
    <mergeCell ref="U133:U137"/>
    <mergeCell ref="N146:O147"/>
    <mergeCell ref="N151:O152"/>
    <mergeCell ref="N156:O157"/>
    <mergeCell ref="N21:O22"/>
    <mergeCell ref="N26:O27"/>
    <mergeCell ref="N31:O32"/>
    <mergeCell ref="N36:O37"/>
    <mergeCell ref="N41:O42"/>
    <mergeCell ref="N56:O57"/>
    <mergeCell ref="N61:O62"/>
    <mergeCell ref="N66:O67"/>
    <mergeCell ref="N71:O72"/>
    <mergeCell ref="N76:O77"/>
    <mergeCell ref="N91:O92"/>
    <mergeCell ref="N96:O97"/>
    <mergeCell ref="N101:O102"/>
    <mergeCell ref="N106:O107"/>
    <mergeCell ref="N111:O112"/>
    <mergeCell ref="N126:O127"/>
    <mergeCell ref="N131:O132"/>
    <mergeCell ref="N136:O137"/>
    <mergeCell ref="N141:O142"/>
    <mergeCell ref="N116:O117"/>
    <mergeCell ref="N121:O122"/>
  </mergeCells>
  <conditionalFormatting sqref="N11:O12">
    <cfRule type="expression" dxfId="212" priority="221">
      <formula>$C$8 = ""</formula>
    </cfRule>
  </conditionalFormatting>
  <conditionalFormatting sqref="N16:O17">
    <cfRule type="expression" dxfId="211" priority="184">
      <formula>$C13 = ""</formula>
    </cfRule>
  </conditionalFormatting>
  <conditionalFormatting sqref="N21:O22">
    <cfRule type="expression" dxfId="210" priority="168">
      <formula>$C18 = ""</formula>
    </cfRule>
  </conditionalFormatting>
  <conditionalFormatting sqref="N26:O27">
    <cfRule type="expression" dxfId="209" priority="166">
      <formula>$C23 = ""</formula>
    </cfRule>
  </conditionalFormatting>
  <conditionalFormatting sqref="N31:O32">
    <cfRule type="expression" dxfId="208" priority="164">
      <formula>$C28 = ""</formula>
    </cfRule>
  </conditionalFormatting>
  <conditionalFormatting sqref="N36:O37">
    <cfRule type="expression" dxfId="207" priority="162">
      <formula>$C33 = ""</formula>
    </cfRule>
  </conditionalFormatting>
  <conditionalFormatting sqref="N41:O42 N51:O52">
    <cfRule type="expression" dxfId="206" priority="174">
      <formula>$C38 = ""</formula>
    </cfRule>
  </conditionalFormatting>
  <conditionalFormatting sqref="N46:O47">
    <cfRule type="expression" dxfId="205" priority="160">
      <formula>$C43 = ""</formula>
    </cfRule>
  </conditionalFormatting>
  <conditionalFormatting sqref="N56:O57">
    <cfRule type="expression" dxfId="204" priority="158">
      <formula>$C53 = ""</formula>
    </cfRule>
  </conditionalFormatting>
  <conditionalFormatting sqref="N61:O62">
    <cfRule type="expression" dxfId="203" priority="156">
      <formula>$C58 = ""</formula>
    </cfRule>
  </conditionalFormatting>
  <conditionalFormatting sqref="N66:O67">
    <cfRule type="expression" dxfId="202" priority="154">
      <formula>$C63 = ""</formula>
    </cfRule>
  </conditionalFormatting>
  <conditionalFormatting sqref="N71:O72">
    <cfRule type="expression" dxfId="201" priority="152">
      <formula>$C68 = ""</formula>
    </cfRule>
  </conditionalFormatting>
  <conditionalFormatting sqref="N76:O77">
    <cfRule type="expression" dxfId="200" priority="150">
      <formula>$C73 = ""</formula>
    </cfRule>
  </conditionalFormatting>
  <conditionalFormatting sqref="N81:O82">
    <cfRule type="expression" dxfId="199" priority="148">
      <formula>$C78 = ""</formula>
    </cfRule>
  </conditionalFormatting>
  <conditionalFormatting sqref="N86:O87">
    <cfRule type="expression" dxfId="198" priority="146">
      <formula>$C83 = ""</formula>
    </cfRule>
  </conditionalFormatting>
  <conditionalFormatting sqref="N91:O92">
    <cfRule type="expression" dxfId="197" priority="144">
      <formula>$C88 = ""</formula>
    </cfRule>
  </conditionalFormatting>
  <conditionalFormatting sqref="N96:O97">
    <cfRule type="expression" dxfId="196" priority="142">
      <formula>$C93 = ""</formula>
    </cfRule>
  </conditionalFormatting>
  <conditionalFormatting sqref="N101:O102">
    <cfRule type="expression" dxfId="195" priority="140">
      <formula>$C98 = ""</formula>
    </cfRule>
  </conditionalFormatting>
  <conditionalFormatting sqref="N106:O107">
    <cfRule type="expression" dxfId="194" priority="138">
      <formula>$C103 = ""</formula>
    </cfRule>
  </conditionalFormatting>
  <conditionalFormatting sqref="N111:O112">
    <cfRule type="expression" dxfId="193" priority="136">
      <formula>$C108 = ""</formula>
    </cfRule>
  </conditionalFormatting>
  <conditionalFormatting sqref="N116:O117">
    <cfRule type="expression" dxfId="192" priority="134">
      <formula>$C113 = ""</formula>
    </cfRule>
  </conditionalFormatting>
  <conditionalFormatting sqref="N121:O122">
    <cfRule type="expression" dxfId="191" priority="132">
      <formula>$C118 = ""</formula>
    </cfRule>
  </conditionalFormatting>
  <conditionalFormatting sqref="N126:O127">
    <cfRule type="expression" dxfId="190" priority="130">
      <formula>$C123 = ""</formula>
    </cfRule>
  </conditionalFormatting>
  <conditionalFormatting sqref="N131:O132">
    <cfRule type="expression" dxfId="189" priority="128">
      <formula>$C128 = ""</formula>
    </cfRule>
  </conditionalFormatting>
  <conditionalFormatting sqref="N136:O137">
    <cfRule type="expression" dxfId="188" priority="126">
      <formula>$C133 = ""</formula>
    </cfRule>
  </conditionalFormatting>
  <conditionalFormatting sqref="N141:O142">
    <cfRule type="expression" dxfId="187" priority="124">
      <formula>$C138 = ""</formula>
    </cfRule>
  </conditionalFormatting>
  <conditionalFormatting sqref="N146:O147">
    <cfRule type="expression" dxfId="186" priority="122">
      <formula>$C143 = ""</formula>
    </cfRule>
  </conditionalFormatting>
  <conditionalFormatting sqref="N151:O152">
    <cfRule type="expression" dxfId="185" priority="120">
      <formula>$C148 = ""</formula>
    </cfRule>
  </conditionalFormatting>
  <conditionalFormatting sqref="N156:O157">
    <cfRule type="expression" dxfId="184" priority="118">
      <formula>$C153 = ""</formula>
    </cfRule>
  </conditionalFormatting>
  <conditionalFormatting sqref="Y8:AA9">
    <cfRule type="expression" dxfId="180" priority="200">
      <formula>$R8=""</formula>
    </cfRule>
  </conditionalFormatting>
  <conditionalFormatting sqref="Y13:AA14">
    <cfRule type="expression" dxfId="179" priority="188">
      <formula>$R13=""</formula>
    </cfRule>
  </conditionalFormatting>
  <conditionalFormatting sqref="Y18:AA19">
    <cfRule type="expression" dxfId="178" priority="199">
      <formula>$C$8=""</formula>
    </cfRule>
    <cfRule type="expression" dxfId="177" priority="116">
      <formula>$R18=""</formula>
    </cfRule>
  </conditionalFormatting>
  <conditionalFormatting sqref="Y23:AA24">
    <cfRule type="expression" dxfId="176" priority="113">
      <formula>$C$8=""</formula>
    </cfRule>
    <cfRule type="expression" dxfId="175" priority="112">
      <formula>$R23=""</formula>
    </cfRule>
  </conditionalFormatting>
  <conditionalFormatting sqref="Y28:AA29">
    <cfRule type="expression" dxfId="174" priority="109">
      <formula>$C$8=""</formula>
    </cfRule>
    <cfRule type="expression" dxfId="173" priority="108">
      <formula>$R28=""</formula>
    </cfRule>
  </conditionalFormatting>
  <conditionalFormatting sqref="Y33:AA34">
    <cfRule type="expression" dxfId="172" priority="105">
      <formula>$C$8=""</formula>
    </cfRule>
    <cfRule type="expression" dxfId="171" priority="104">
      <formula>$R33=""</formula>
    </cfRule>
  </conditionalFormatting>
  <conditionalFormatting sqref="Y38:AA39">
    <cfRule type="expression" dxfId="170" priority="100">
      <formula>$R38=""</formula>
    </cfRule>
    <cfRule type="expression" dxfId="169" priority="101">
      <formula>$C$8=""</formula>
    </cfRule>
  </conditionalFormatting>
  <conditionalFormatting sqref="Y43:AA44">
    <cfRule type="expression" dxfId="168" priority="97">
      <formula>$C$8=""</formula>
    </cfRule>
    <cfRule type="expression" dxfId="167" priority="96">
      <formula>$R43=""</formula>
    </cfRule>
  </conditionalFormatting>
  <conditionalFormatting sqref="Y48:AA49">
    <cfRule type="expression" dxfId="166" priority="93">
      <formula>$C$8=""</formula>
    </cfRule>
    <cfRule type="expression" dxfId="165" priority="92">
      <formula>$R48=""</formula>
    </cfRule>
  </conditionalFormatting>
  <conditionalFormatting sqref="Y53:AA54">
    <cfRule type="expression" dxfId="164" priority="89">
      <formula>$C$8=""</formula>
    </cfRule>
    <cfRule type="expression" dxfId="163" priority="88">
      <formula>$R53=""</formula>
    </cfRule>
  </conditionalFormatting>
  <conditionalFormatting sqref="Y58:AA59">
    <cfRule type="expression" dxfId="162" priority="84">
      <formula>$R58=""</formula>
    </cfRule>
    <cfRule type="expression" dxfId="161" priority="85">
      <formula>$C$8=""</formula>
    </cfRule>
  </conditionalFormatting>
  <conditionalFormatting sqref="Y63:AA64">
    <cfRule type="expression" dxfId="160" priority="80">
      <formula>$R63=""</formula>
    </cfRule>
    <cfRule type="expression" dxfId="159" priority="81">
      <formula>$C$8=""</formula>
    </cfRule>
  </conditionalFormatting>
  <conditionalFormatting sqref="Y68:AA69">
    <cfRule type="expression" dxfId="158" priority="1">
      <formula>$R68=""</formula>
    </cfRule>
  </conditionalFormatting>
  <conditionalFormatting sqref="Y73:AA74">
    <cfRule type="expression" dxfId="157" priority="72">
      <formula>$C$8=""</formula>
    </cfRule>
    <cfRule type="expression" dxfId="156" priority="71">
      <formula>$R73=""</formula>
    </cfRule>
  </conditionalFormatting>
  <conditionalFormatting sqref="Y78:AA79">
    <cfRule type="expression" dxfId="155" priority="68">
      <formula>$C$8=""</formula>
    </cfRule>
    <cfRule type="expression" dxfId="154" priority="67">
      <formula>$R78=""</formula>
    </cfRule>
  </conditionalFormatting>
  <conditionalFormatting sqref="Y83:AA84">
    <cfRule type="expression" dxfId="153" priority="63">
      <formula>$R83=""</formula>
    </cfRule>
    <cfRule type="expression" dxfId="152" priority="64">
      <formula>$C$8=""</formula>
    </cfRule>
  </conditionalFormatting>
  <conditionalFormatting sqref="Y88:AA89">
    <cfRule type="expression" dxfId="151" priority="60">
      <formula>$C$8=""</formula>
    </cfRule>
    <cfRule type="expression" dxfId="150" priority="59">
      <formula>$R88=""</formula>
    </cfRule>
  </conditionalFormatting>
  <conditionalFormatting sqref="Y93:AA94">
    <cfRule type="expression" dxfId="149" priority="56">
      <formula>$C$8=""</formula>
    </cfRule>
    <cfRule type="expression" dxfId="148" priority="55">
      <formula>$R93=""</formula>
    </cfRule>
  </conditionalFormatting>
  <conditionalFormatting sqref="Y98:AA99">
    <cfRule type="expression" dxfId="147" priority="52">
      <formula>$C$8=""</formula>
    </cfRule>
    <cfRule type="expression" dxfId="146" priority="51">
      <formula>$R98=""</formula>
    </cfRule>
  </conditionalFormatting>
  <conditionalFormatting sqref="Y103:AA104">
    <cfRule type="expression" dxfId="145" priority="47">
      <formula>$R103=""</formula>
    </cfRule>
    <cfRule type="expression" dxfId="144" priority="48">
      <formula>$C$8=""</formula>
    </cfRule>
  </conditionalFormatting>
  <conditionalFormatting sqref="Y108:AA109">
    <cfRule type="expression" dxfId="143" priority="43">
      <formula>$R108=""</formula>
    </cfRule>
    <cfRule type="expression" dxfId="142" priority="44">
      <formula>$C$8=""</formula>
    </cfRule>
  </conditionalFormatting>
  <conditionalFormatting sqref="Y113:AA114">
    <cfRule type="expression" dxfId="141" priority="40">
      <formula>$C$8=""</formula>
    </cfRule>
    <cfRule type="expression" dxfId="140" priority="39">
      <formula>$R113=""</formula>
    </cfRule>
  </conditionalFormatting>
  <conditionalFormatting sqref="Y118:AA119">
    <cfRule type="expression" dxfId="139" priority="35">
      <formula>$R118=""</formula>
    </cfRule>
    <cfRule type="expression" dxfId="138" priority="36">
      <formula>$C$8=""</formula>
    </cfRule>
  </conditionalFormatting>
  <conditionalFormatting sqref="Y123:AA124">
    <cfRule type="expression" dxfId="137" priority="32">
      <formula>$C$8=""</formula>
    </cfRule>
    <cfRule type="expression" dxfId="136" priority="31">
      <formula>$R123=""</formula>
    </cfRule>
  </conditionalFormatting>
  <conditionalFormatting sqref="Y128:AA129">
    <cfRule type="expression" dxfId="135" priority="28">
      <formula>$C$8=""</formula>
    </cfRule>
    <cfRule type="expression" dxfId="134" priority="27">
      <formula>$R128=""</formula>
    </cfRule>
  </conditionalFormatting>
  <conditionalFormatting sqref="Y133:AA134">
    <cfRule type="expression" dxfId="133" priority="24">
      <formula>$C$8=""</formula>
    </cfRule>
    <cfRule type="expression" dxfId="132" priority="23">
      <formula>$R133=""</formula>
    </cfRule>
  </conditionalFormatting>
  <conditionalFormatting sqref="Y138:AA139">
    <cfRule type="expression" dxfId="131" priority="19">
      <formula>$R138=""</formula>
    </cfRule>
    <cfRule type="expression" dxfId="130" priority="20">
      <formula>$C$8=""</formula>
    </cfRule>
  </conditionalFormatting>
  <conditionalFormatting sqref="Y143:AA144">
    <cfRule type="expression" dxfId="129" priority="15">
      <formula>$R143=""</formula>
    </cfRule>
    <cfRule type="expression" dxfId="128" priority="16">
      <formula>$C$8=""</formula>
    </cfRule>
  </conditionalFormatting>
  <conditionalFormatting sqref="Y148:AA149">
    <cfRule type="expression" dxfId="127" priority="12">
      <formula>$C$8=""</formula>
    </cfRule>
    <cfRule type="expression" dxfId="126" priority="11">
      <formula>$R148=""</formula>
    </cfRule>
  </conditionalFormatting>
  <conditionalFormatting sqref="Y153:AA154">
    <cfRule type="expression" dxfId="125" priority="7">
      <formula>$R153=""</formula>
    </cfRule>
    <cfRule type="expression" dxfId="124" priority="8">
      <formula>$C$8=""</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23" id="{B2178B86-8A0E-40D0-9E0F-0748DFB0C5AF}">
            <xm:f>'General Information'!$N$8 = FALSE</xm:f>
            <x14:dxf>
              <font>
                <color theme="0"/>
              </font>
              <fill>
                <patternFill>
                  <bgColor theme="0"/>
                </patternFill>
              </fill>
              <border>
                <left style="thin">
                  <color auto="1"/>
                </left>
                <right/>
                <top/>
                <bottom/>
                <vertical/>
                <horizontal/>
              </border>
            </x14:dxf>
          </x14:cfRule>
          <xm:sqref>I6:I157</xm:sqref>
        </x14:conditionalFormatting>
        <x14:conditionalFormatting xmlns:xm="http://schemas.microsoft.com/office/excel/2006/main">
          <x14:cfRule type="expression" priority="225" id="{7F4343E6-38D3-451F-B98F-0C9BDB15BC5E}">
            <xm:f>'General Information'!$N$8 = FALSE</xm:f>
            <x14:dxf>
              <font>
                <color theme="0"/>
              </font>
              <fill>
                <patternFill>
                  <bgColor theme="0"/>
                </patternFill>
              </fill>
              <border>
                <left/>
                <right/>
                <top/>
                <bottom/>
                <vertical/>
                <horizontal/>
              </border>
            </x14:dxf>
          </x14:cfRule>
          <xm:sqref>J6:P9 J10:O10 J11:M12 J13:O15 J16:M17 J18:O20 J21:M22 J23:O25 J26:M27 J28:O30 J31:M32 J33:O35 J36:M37 J38:O38 J39:P40 J41:M42 P41:P42 J43:P45 J46:M47 P46:P47 J48:P50 J51:M157 P51:P157 N53:O55 N58:O60 N63:O65 N68:O70 N73:O75 N78:O80 N83:O85 N88:O90 N93:O95 N98:O100 N103:O105 N108:O110 N113:O115 N118:O120 N123:O125 N128:O130 N133:O135 N138:O140 N143:O145 N148:O150 N153:O155</xm:sqref>
        </x14:conditionalFormatting>
        <x14:conditionalFormatting xmlns:xm="http://schemas.microsoft.com/office/excel/2006/main">
          <x14:cfRule type="expression" priority="224" id="{DDA84C9D-3ED8-4397-9048-D01AC3F7D25D}">
            <xm:f>'General Information'!$N$8= FALSE</xm:f>
            <x14:dxf>
              <font>
                <color theme="0"/>
              </font>
              <fill>
                <patternFill>
                  <bgColor theme="0"/>
                </patternFill>
              </fill>
              <border>
                <left/>
                <right/>
                <top/>
                <bottom/>
                <vertical/>
                <horizontal/>
              </border>
            </x14:dxf>
          </x14:cfRule>
          <xm:sqref>K4:L5</xm:sqref>
        </x14:conditionalFormatting>
        <x14:conditionalFormatting xmlns:xm="http://schemas.microsoft.com/office/excel/2006/main">
          <x14:cfRule type="expression" priority="205" stopIfTrue="1" id="{92B794A1-355B-4BBB-BCFE-48678FACDCED}">
            <xm:f>'General Information'!$N$8 = FALSE</xm:f>
            <x14:dxf>
              <font>
                <color theme="0"/>
              </font>
              <fill>
                <patternFill>
                  <bgColor theme="0"/>
                </patternFill>
              </fill>
              <border>
                <left/>
                <right/>
                <top/>
                <bottom/>
                <vertical/>
                <horizontal/>
              </border>
            </x14:dxf>
          </x14:cfRule>
          <xm:sqref>N11 P11</xm:sqref>
        </x14:conditionalFormatting>
        <x14:conditionalFormatting xmlns:xm="http://schemas.microsoft.com/office/excel/2006/main">
          <x14:cfRule type="expression" priority="183" stopIfTrue="1" id="{264215A1-1D06-43BE-A197-9CC41AC7CEFC}">
            <xm:f>'General Information'!$N$8 = FALSE</xm:f>
            <x14:dxf>
              <font>
                <color theme="0"/>
              </font>
              <fill>
                <patternFill>
                  <bgColor theme="0"/>
                </patternFill>
              </fill>
              <border>
                <left/>
                <right/>
                <top/>
                <bottom/>
                <vertical/>
                <horizontal/>
              </border>
            </x14:dxf>
          </x14:cfRule>
          <xm:sqref>N16</xm:sqref>
        </x14:conditionalFormatting>
        <x14:conditionalFormatting xmlns:xm="http://schemas.microsoft.com/office/excel/2006/main">
          <x14:cfRule type="expression" priority="167" stopIfTrue="1" id="{E20E4FFC-4130-444A-B0DA-A2D0D08B9C55}">
            <xm:f>'General Information'!$N$8 = FALSE</xm:f>
            <x14:dxf>
              <font>
                <color theme="0"/>
              </font>
              <fill>
                <patternFill>
                  <bgColor theme="0"/>
                </patternFill>
              </fill>
              <border>
                <left/>
                <right/>
                <top/>
                <bottom/>
                <vertical/>
                <horizontal/>
              </border>
            </x14:dxf>
          </x14:cfRule>
          <xm:sqref>N21</xm:sqref>
        </x14:conditionalFormatting>
        <x14:conditionalFormatting xmlns:xm="http://schemas.microsoft.com/office/excel/2006/main">
          <x14:cfRule type="expression" priority="165" stopIfTrue="1" id="{595479C1-2242-4619-9DF9-05A0F529F8AA}">
            <xm:f>'General Information'!$N$8 = FALSE</xm:f>
            <x14:dxf>
              <font>
                <color theme="0"/>
              </font>
              <fill>
                <patternFill>
                  <bgColor theme="0"/>
                </patternFill>
              </fill>
              <border>
                <left/>
                <right/>
                <top/>
                <bottom/>
                <vertical/>
                <horizontal/>
              </border>
            </x14:dxf>
          </x14:cfRule>
          <xm:sqref>N26</xm:sqref>
        </x14:conditionalFormatting>
        <x14:conditionalFormatting xmlns:xm="http://schemas.microsoft.com/office/excel/2006/main">
          <x14:cfRule type="expression" priority="163" stopIfTrue="1" id="{CE0A1C41-EA59-4CF6-A9F4-2D44923FCD34}">
            <xm:f>'General Information'!$N$8 = FALSE</xm:f>
            <x14:dxf>
              <font>
                <color theme="0"/>
              </font>
              <fill>
                <patternFill>
                  <bgColor theme="0"/>
                </patternFill>
              </fill>
              <border>
                <left/>
                <right/>
                <top/>
                <bottom/>
                <vertical/>
                <horizontal/>
              </border>
            </x14:dxf>
          </x14:cfRule>
          <xm:sqref>N31</xm:sqref>
        </x14:conditionalFormatting>
        <x14:conditionalFormatting xmlns:xm="http://schemas.microsoft.com/office/excel/2006/main">
          <x14:cfRule type="expression" priority="161" stopIfTrue="1" id="{D028BDA6-1AF2-47DA-BC8B-8E9349EC6F42}">
            <xm:f>'General Information'!$N$8 = FALSE</xm:f>
            <x14:dxf>
              <font>
                <color theme="0"/>
              </font>
              <fill>
                <patternFill>
                  <bgColor theme="0"/>
                </patternFill>
              </fill>
              <border>
                <left/>
                <right/>
                <top/>
                <bottom/>
                <vertical/>
                <horizontal/>
              </border>
            </x14:dxf>
          </x14:cfRule>
          <xm:sqref>N36</xm:sqref>
        </x14:conditionalFormatting>
        <x14:conditionalFormatting xmlns:xm="http://schemas.microsoft.com/office/excel/2006/main">
          <x14:cfRule type="expression" priority="173" stopIfTrue="1" id="{F9A68C1D-5487-48DD-80A6-F720C65452EF}">
            <xm:f>'General Information'!$N$8 = FALSE</xm:f>
            <x14:dxf>
              <font>
                <color theme="0"/>
              </font>
              <fill>
                <patternFill>
                  <bgColor theme="0"/>
                </patternFill>
              </fill>
              <border>
                <left/>
                <right/>
                <top/>
                <bottom/>
                <vertical/>
                <horizontal/>
              </border>
            </x14:dxf>
          </x14:cfRule>
          <xm:sqref>N41 N51</xm:sqref>
        </x14:conditionalFormatting>
        <x14:conditionalFormatting xmlns:xm="http://schemas.microsoft.com/office/excel/2006/main">
          <x14:cfRule type="expression" priority="159" stopIfTrue="1" id="{420D8A54-CC7D-4C08-90E4-2CE59D4AA6AC}">
            <xm:f>'General Information'!$N$8 = FALSE</xm:f>
            <x14:dxf>
              <font>
                <color theme="0"/>
              </font>
              <fill>
                <patternFill>
                  <bgColor theme="0"/>
                </patternFill>
              </fill>
              <border>
                <left/>
                <right/>
                <top/>
                <bottom/>
                <vertical/>
                <horizontal/>
              </border>
            </x14:dxf>
          </x14:cfRule>
          <xm:sqref>N46</xm:sqref>
        </x14:conditionalFormatting>
        <x14:conditionalFormatting xmlns:xm="http://schemas.microsoft.com/office/excel/2006/main">
          <x14:cfRule type="expression" priority="157" stopIfTrue="1" id="{20011FFF-6CC8-4B53-9880-1C126DA24346}">
            <xm:f>'General Information'!$N$8 = FALSE</xm:f>
            <x14:dxf>
              <font>
                <color theme="0"/>
              </font>
              <fill>
                <patternFill>
                  <bgColor theme="0"/>
                </patternFill>
              </fill>
              <border>
                <left/>
                <right/>
                <top/>
                <bottom/>
                <vertical/>
                <horizontal/>
              </border>
            </x14:dxf>
          </x14:cfRule>
          <xm:sqref>N56</xm:sqref>
        </x14:conditionalFormatting>
        <x14:conditionalFormatting xmlns:xm="http://schemas.microsoft.com/office/excel/2006/main">
          <x14:cfRule type="expression" priority="155" stopIfTrue="1" id="{8EDE14BD-AD37-4DC8-8287-A48116B67CE0}">
            <xm:f>'General Information'!$N$8 = FALSE</xm:f>
            <x14:dxf>
              <font>
                <color theme="0"/>
              </font>
              <fill>
                <patternFill>
                  <bgColor theme="0"/>
                </patternFill>
              </fill>
              <border>
                <left/>
                <right/>
                <top/>
                <bottom/>
                <vertical/>
                <horizontal/>
              </border>
            </x14:dxf>
          </x14:cfRule>
          <xm:sqref>N61</xm:sqref>
        </x14:conditionalFormatting>
        <x14:conditionalFormatting xmlns:xm="http://schemas.microsoft.com/office/excel/2006/main">
          <x14:cfRule type="expression" priority="153" stopIfTrue="1" id="{26BDE52B-4AE2-4BC8-A9AB-BDB3B34DAF44}">
            <xm:f>'General Information'!$N$8 = FALSE</xm:f>
            <x14:dxf>
              <font>
                <color theme="0"/>
              </font>
              <fill>
                <patternFill>
                  <bgColor theme="0"/>
                </patternFill>
              </fill>
              <border>
                <left/>
                <right/>
                <top/>
                <bottom/>
                <vertical/>
                <horizontal/>
              </border>
            </x14:dxf>
          </x14:cfRule>
          <xm:sqref>N66</xm:sqref>
        </x14:conditionalFormatting>
        <x14:conditionalFormatting xmlns:xm="http://schemas.microsoft.com/office/excel/2006/main">
          <x14:cfRule type="expression" priority="151" stopIfTrue="1" id="{BA3A8FED-1988-4CE4-ABB4-44DEEEBBE498}">
            <xm:f>'General Information'!$N$8 = FALSE</xm:f>
            <x14:dxf>
              <font>
                <color theme="0"/>
              </font>
              <fill>
                <patternFill>
                  <bgColor theme="0"/>
                </patternFill>
              </fill>
              <border>
                <left/>
                <right/>
                <top/>
                <bottom/>
                <vertical/>
                <horizontal/>
              </border>
            </x14:dxf>
          </x14:cfRule>
          <xm:sqref>N71</xm:sqref>
        </x14:conditionalFormatting>
        <x14:conditionalFormatting xmlns:xm="http://schemas.microsoft.com/office/excel/2006/main">
          <x14:cfRule type="expression" priority="149" stopIfTrue="1" id="{DD5965C6-2615-4223-A3DA-DB61F925CD52}">
            <xm:f>'General Information'!$N$8 = FALSE</xm:f>
            <x14:dxf>
              <font>
                <color theme="0"/>
              </font>
              <fill>
                <patternFill>
                  <bgColor theme="0"/>
                </patternFill>
              </fill>
              <border>
                <left/>
                <right/>
                <top/>
                <bottom/>
                <vertical/>
                <horizontal/>
              </border>
            </x14:dxf>
          </x14:cfRule>
          <xm:sqref>N76</xm:sqref>
        </x14:conditionalFormatting>
        <x14:conditionalFormatting xmlns:xm="http://schemas.microsoft.com/office/excel/2006/main">
          <x14:cfRule type="expression" priority="147" stopIfTrue="1" id="{B2AF8696-B035-4174-B78C-D51558BE0DBE}">
            <xm:f>'General Information'!$N$8 = FALSE</xm:f>
            <x14:dxf>
              <font>
                <color theme="0"/>
              </font>
              <fill>
                <patternFill>
                  <bgColor theme="0"/>
                </patternFill>
              </fill>
              <border>
                <left/>
                <right/>
                <top/>
                <bottom/>
                <vertical/>
                <horizontal/>
              </border>
            </x14:dxf>
          </x14:cfRule>
          <xm:sqref>N81</xm:sqref>
        </x14:conditionalFormatting>
        <x14:conditionalFormatting xmlns:xm="http://schemas.microsoft.com/office/excel/2006/main">
          <x14:cfRule type="expression" priority="145" stopIfTrue="1" id="{9FF23770-0346-44F7-BA19-ED48CE3E1BBB}">
            <xm:f>'General Information'!$N$8 = FALSE</xm:f>
            <x14:dxf>
              <font>
                <color theme="0"/>
              </font>
              <fill>
                <patternFill>
                  <bgColor theme="0"/>
                </patternFill>
              </fill>
              <border>
                <left/>
                <right/>
                <top/>
                <bottom/>
                <vertical/>
                <horizontal/>
              </border>
            </x14:dxf>
          </x14:cfRule>
          <xm:sqref>N86</xm:sqref>
        </x14:conditionalFormatting>
        <x14:conditionalFormatting xmlns:xm="http://schemas.microsoft.com/office/excel/2006/main">
          <x14:cfRule type="expression" priority="143" stopIfTrue="1" id="{E16AAD51-D8C1-4588-85D8-1E65E97AF027}">
            <xm:f>'General Information'!$N$8 = FALSE</xm:f>
            <x14:dxf>
              <font>
                <color theme="0"/>
              </font>
              <fill>
                <patternFill>
                  <bgColor theme="0"/>
                </patternFill>
              </fill>
              <border>
                <left/>
                <right/>
                <top/>
                <bottom/>
                <vertical/>
                <horizontal/>
              </border>
            </x14:dxf>
          </x14:cfRule>
          <xm:sqref>N91</xm:sqref>
        </x14:conditionalFormatting>
        <x14:conditionalFormatting xmlns:xm="http://schemas.microsoft.com/office/excel/2006/main">
          <x14:cfRule type="expression" priority="141" stopIfTrue="1" id="{B7C45DB9-CB93-4650-872F-3B280F531857}">
            <xm:f>'General Information'!$N$8 = FALSE</xm:f>
            <x14:dxf>
              <font>
                <color theme="0"/>
              </font>
              <fill>
                <patternFill>
                  <bgColor theme="0"/>
                </patternFill>
              </fill>
              <border>
                <left/>
                <right/>
                <top/>
                <bottom/>
                <vertical/>
                <horizontal/>
              </border>
            </x14:dxf>
          </x14:cfRule>
          <xm:sqref>N96</xm:sqref>
        </x14:conditionalFormatting>
        <x14:conditionalFormatting xmlns:xm="http://schemas.microsoft.com/office/excel/2006/main">
          <x14:cfRule type="expression" priority="139" stopIfTrue="1" id="{F763C839-7991-4B6C-898F-E7B48F52FE31}">
            <xm:f>'General Information'!$N$8 = FALSE</xm:f>
            <x14:dxf>
              <font>
                <color theme="0"/>
              </font>
              <fill>
                <patternFill>
                  <bgColor theme="0"/>
                </patternFill>
              </fill>
              <border>
                <left/>
                <right/>
                <top/>
                <bottom/>
                <vertical/>
                <horizontal/>
              </border>
            </x14:dxf>
          </x14:cfRule>
          <xm:sqref>N101</xm:sqref>
        </x14:conditionalFormatting>
        <x14:conditionalFormatting xmlns:xm="http://schemas.microsoft.com/office/excel/2006/main">
          <x14:cfRule type="expression" priority="137" stopIfTrue="1" id="{58B37F71-2026-4346-B9DA-06CCB89411A4}">
            <xm:f>'General Information'!$N$8 = FALSE</xm:f>
            <x14:dxf>
              <font>
                <color theme="0"/>
              </font>
              <fill>
                <patternFill>
                  <bgColor theme="0"/>
                </patternFill>
              </fill>
              <border>
                <left/>
                <right/>
                <top/>
                <bottom/>
                <vertical/>
                <horizontal/>
              </border>
            </x14:dxf>
          </x14:cfRule>
          <xm:sqref>N106</xm:sqref>
        </x14:conditionalFormatting>
        <x14:conditionalFormatting xmlns:xm="http://schemas.microsoft.com/office/excel/2006/main">
          <x14:cfRule type="expression" priority="135" stopIfTrue="1" id="{843A595D-FE45-4564-82DF-28164EF68C8D}">
            <xm:f>'General Information'!$N$8 = FALSE</xm:f>
            <x14:dxf>
              <font>
                <color theme="0"/>
              </font>
              <fill>
                <patternFill>
                  <bgColor theme="0"/>
                </patternFill>
              </fill>
              <border>
                <left/>
                <right/>
                <top/>
                <bottom/>
                <vertical/>
                <horizontal/>
              </border>
            </x14:dxf>
          </x14:cfRule>
          <xm:sqref>N111</xm:sqref>
        </x14:conditionalFormatting>
        <x14:conditionalFormatting xmlns:xm="http://schemas.microsoft.com/office/excel/2006/main">
          <x14:cfRule type="expression" priority="133" stopIfTrue="1" id="{BA43756B-8D72-4D93-8AB1-0B0FDCE85749}">
            <xm:f>'General Information'!$N$8 = FALSE</xm:f>
            <x14:dxf>
              <font>
                <color theme="0"/>
              </font>
              <fill>
                <patternFill>
                  <bgColor theme="0"/>
                </patternFill>
              </fill>
              <border>
                <left/>
                <right/>
                <top/>
                <bottom/>
                <vertical/>
                <horizontal/>
              </border>
            </x14:dxf>
          </x14:cfRule>
          <xm:sqref>N116</xm:sqref>
        </x14:conditionalFormatting>
        <x14:conditionalFormatting xmlns:xm="http://schemas.microsoft.com/office/excel/2006/main">
          <x14:cfRule type="expression" priority="131" stopIfTrue="1" id="{B1C94827-3006-45A7-A50A-20FDFC55768A}">
            <xm:f>'General Information'!$N$8 = FALSE</xm:f>
            <x14:dxf>
              <font>
                <color theme="0"/>
              </font>
              <fill>
                <patternFill>
                  <bgColor theme="0"/>
                </patternFill>
              </fill>
              <border>
                <left/>
                <right/>
                <top/>
                <bottom/>
                <vertical/>
                <horizontal/>
              </border>
            </x14:dxf>
          </x14:cfRule>
          <xm:sqref>N121</xm:sqref>
        </x14:conditionalFormatting>
        <x14:conditionalFormatting xmlns:xm="http://schemas.microsoft.com/office/excel/2006/main">
          <x14:cfRule type="expression" priority="129" stopIfTrue="1" id="{0577D30F-61DC-460F-B151-0CE5474D07F9}">
            <xm:f>'General Information'!$N$8 = FALSE</xm:f>
            <x14:dxf>
              <font>
                <color theme="0"/>
              </font>
              <fill>
                <patternFill>
                  <bgColor theme="0"/>
                </patternFill>
              </fill>
              <border>
                <left/>
                <right/>
                <top/>
                <bottom/>
                <vertical/>
                <horizontal/>
              </border>
            </x14:dxf>
          </x14:cfRule>
          <xm:sqref>N126</xm:sqref>
        </x14:conditionalFormatting>
        <x14:conditionalFormatting xmlns:xm="http://schemas.microsoft.com/office/excel/2006/main">
          <x14:cfRule type="expression" priority="127" stopIfTrue="1" id="{AC90C5A9-2C8A-461A-8C84-9DB498CE612B}">
            <xm:f>'General Information'!$N$8 = FALSE</xm:f>
            <x14:dxf>
              <font>
                <color theme="0"/>
              </font>
              <fill>
                <patternFill>
                  <bgColor theme="0"/>
                </patternFill>
              </fill>
              <border>
                <left/>
                <right/>
                <top/>
                <bottom/>
                <vertical/>
                <horizontal/>
              </border>
            </x14:dxf>
          </x14:cfRule>
          <xm:sqref>N131</xm:sqref>
        </x14:conditionalFormatting>
        <x14:conditionalFormatting xmlns:xm="http://schemas.microsoft.com/office/excel/2006/main">
          <x14:cfRule type="expression" priority="125" stopIfTrue="1" id="{2979A16F-0175-4DA0-AD8D-EAC5C8AB35A0}">
            <xm:f>'General Information'!$N$8 = FALSE</xm:f>
            <x14:dxf>
              <font>
                <color theme="0"/>
              </font>
              <fill>
                <patternFill>
                  <bgColor theme="0"/>
                </patternFill>
              </fill>
              <border>
                <left/>
                <right/>
                <top/>
                <bottom/>
                <vertical/>
                <horizontal/>
              </border>
            </x14:dxf>
          </x14:cfRule>
          <xm:sqref>N136</xm:sqref>
        </x14:conditionalFormatting>
        <x14:conditionalFormatting xmlns:xm="http://schemas.microsoft.com/office/excel/2006/main">
          <x14:cfRule type="expression" priority="123" stopIfTrue="1" id="{9D0A7E82-6134-4F88-8155-CCABC7EBEE92}">
            <xm:f>'General Information'!$N$8 = FALSE</xm:f>
            <x14:dxf>
              <font>
                <color theme="0"/>
              </font>
              <fill>
                <patternFill>
                  <bgColor theme="0"/>
                </patternFill>
              </fill>
              <border>
                <left/>
                <right/>
                <top/>
                <bottom/>
                <vertical/>
                <horizontal/>
              </border>
            </x14:dxf>
          </x14:cfRule>
          <xm:sqref>N141</xm:sqref>
        </x14:conditionalFormatting>
        <x14:conditionalFormatting xmlns:xm="http://schemas.microsoft.com/office/excel/2006/main">
          <x14:cfRule type="expression" priority="121" stopIfTrue="1" id="{AA972BDE-F7A8-4C76-A21D-1C9DFE4F05A4}">
            <xm:f>'General Information'!$N$8 = FALSE</xm:f>
            <x14:dxf>
              <font>
                <color theme="0"/>
              </font>
              <fill>
                <patternFill>
                  <bgColor theme="0"/>
                </patternFill>
              </fill>
              <border>
                <left/>
                <right/>
                <top/>
                <bottom/>
                <vertical/>
                <horizontal/>
              </border>
            </x14:dxf>
          </x14:cfRule>
          <xm:sqref>N146</xm:sqref>
        </x14:conditionalFormatting>
        <x14:conditionalFormatting xmlns:xm="http://schemas.microsoft.com/office/excel/2006/main">
          <x14:cfRule type="expression" priority="119" stopIfTrue="1" id="{C47F61E2-75FA-47A0-8F0C-FCBAC3C1579C}">
            <xm:f>'General Information'!$N$8 = FALSE</xm:f>
            <x14:dxf>
              <font>
                <color theme="0"/>
              </font>
              <fill>
                <patternFill>
                  <bgColor theme="0"/>
                </patternFill>
              </fill>
              <border>
                <left/>
                <right/>
                <top/>
                <bottom/>
                <vertical/>
                <horizontal/>
              </border>
            </x14:dxf>
          </x14:cfRule>
          <xm:sqref>N151</xm:sqref>
        </x14:conditionalFormatting>
        <x14:conditionalFormatting xmlns:xm="http://schemas.microsoft.com/office/excel/2006/main">
          <x14:cfRule type="expression" priority="117" stopIfTrue="1" id="{866F7423-AAF0-4AA3-8B04-88CC55AC54C5}">
            <xm:f>'General Information'!$N$8 = FALSE</xm:f>
            <x14:dxf>
              <font>
                <color theme="0"/>
              </font>
              <fill>
                <patternFill>
                  <bgColor theme="0"/>
                </patternFill>
              </fill>
              <border>
                <left/>
                <right/>
                <top/>
                <bottom/>
                <vertical/>
                <horizontal/>
              </border>
            </x14:dxf>
          </x14:cfRule>
          <xm:sqref>N156</xm:sqref>
        </x14:conditionalFormatting>
        <x14:conditionalFormatting xmlns:xm="http://schemas.microsoft.com/office/excel/2006/main">
          <x14:cfRule type="expression" priority="169" id="{38291329-F7C3-4A08-8067-9A94176C08D7}">
            <xm:f>'General Information'!$N$8 = FALSE</xm:f>
            <x14:dxf>
              <border>
                <left/>
                <right/>
                <top/>
                <bottom/>
                <vertical/>
                <horizontal/>
              </border>
            </x14:dxf>
          </x14:cfRule>
          <xm:sqref>P10</xm:sqref>
        </x14:conditionalFormatting>
        <x14:conditionalFormatting xmlns:xm="http://schemas.microsoft.com/office/excel/2006/main">
          <x14:cfRule type="expression" priority="170" id="{53799638-0CC1-4A33-9E9C-B26E9A51F6F8}">
            <xm:f>'General Information'!$N$8 = FALSE</xm:f>
            <x14:dxf>
              <border>
                <left style="thin">
                  <color auto="1"/>
                </left>
                <right style="thin">
                  <color auto="1"/>
                </right>
                <top style="thin">
                  <color auto="1"/>
                </top>
                <bottom style="thin">
                  <color auto="1"/>
                </bottom>
                <vertical/>
                <horizontal/>
              </border>
            </x14:dxf>
          </x14:cfRule>
          <xm:sqref>P12:P38</xm:sqref>
        </x14:conditionalFormatting>
        <x14:conditionalFormatting xmlns:xm="http://schemas.microsoft.com/office/excel/2006/main">
          <x14:cfRule type="expression" priority="187" id="{E2562875-F27F-4F85-9D5B-94685A0D6020}">
            <xm:f>'General Information'!$N$8 = FALSE</xm:f>
            <x14:dxf>
              <font>
                <color theme="0"/>
              </font>
              <fill>
                <patternFill>
                  <bgColor theme="0"/>
                </patternFill>
              </fill>
              <border>
                <left/>
                <right/>
                <top/>
                <bottom/>
                <vertical/>
                <horizontal/>
              </border>
            </x14:dxf>
          </x14:cfRule>
          <xm:sqref>R5:AA157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xr:uid="{BF80DD41-4A35-4124-8429-7A4926B29EC0}">
          <x14:formula1>
            <xm:f>'Data validation'!$B$10:$B$24</xm:f>
          </x14:formula1>
          <xm:sqref>R8:R157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7EDC-03A3-C74F-994F-7B311CB9F067}">
  <dimension ref="B3:Z112"/>
  <sheetViews>
    <sheetView topLeftCell="C1" workbookViewId="0">
      <selection activeCell="U79" sqref="U79"/>
    </sheetView>
  </sheetViews>
  <sheetFormatPr defaultColWidth="11" defaultRowHeight="15.6"/>
  <cols>
    <col min="1" max="2" width="2.59765625" style="3" customWidth="1"/>
    <col min="3" max="3" width="19.09765625" style="3" bestFit="1" customWidth="1"/>
    <col min="4" max="8" width="10.5" style="3" customWidth="1"/>
    <col min="9" max="9" width="14.5" style="3" customWidth="1"/>
    <col min="10" max="10" width="11" style="3"/>
    <col min="11" max="11" width="16.5" style="3" customWidth="1"/>
    <col min="12" max="12" width="24" style="3" customWidth="1"/>
    <col min="13" max="13" width="16.5" style="3" customWidth="1"/>
    <col min="14" max="14" width="17.09765625" style="3" bestFit="1" customWidth="1"/>
    <col min="15" max="15" width="17.796875" style="3" customWidth="1"/>
    <col min="16" max="16" width="4.09765625" style="3" customWidth="1"/>
    <col min="17" max="17" width="1.5" style="3" customWidth="1"/>
    <col min="18" max="18" width="2.59765625" style="3" customWidth="1"/>
    <col min="19" max="19" width="1.59765625" style="3" customWidth="1"/>
    <col min="20" max="20" width="4.69921875" style="3" bestFit="1" customWidth="1"/>
    <col min="21" max="21" width="4.19921875" style="3" bestFit="1" customWidth="1"/>
    <col min="22" max="22" width="1.5" style="3" customWidth="1"/>
    <col min="23" max="23" width="3" style="3" customWidth="1"/>
    <col min="24" max="24" width="1.5" style="3" bestFit="1" customWidth="1"/>
    <col min="25" max="25" width="4.5" style="3" customWidth="1"/>
    <col min="26" max="26" width="11" style="3" customWidth="1"/>
    <col min="27" max="16384" width="11" style="3"/>
  </cols>
  <sheetData>
    <row r="3" spans="2:26" ht="16.2" thickBot="1"/>
    <row r="4" spans="2:26">
      <c r="B4" s="39"/>
      <c r="C4" s="40"/>
      <c r="D4" s="40"/>
      <c r="E4" s="40"/>
      <c r="F4" s="40"/>
      <c r="G4" s="40"/>
      <c r="H4" s="40"/>
      <c r="I4" s="40"/>
      <c r="J4" s="40"/>
      <c r="K4" s="40"/>
      <c r="L4" s="40"/>
      <c r="M4" s="40"/>
      <c r="N4" s="40"/>
      <c r="O4" s="40"/>
      <c r="P4" s="40"/>
      <c r="Q4" s="40"/>
      <c r="R4" s="40"/>
      <c r="S4" s="40"/>
      <c r="T4" s="40"/>
      <c r="U4" s="40"/>
      <c r="V4" s="40"/>
      <c r="W4" s="40"/>
      <c r="X4" s="40"/>
      <c r="Y4" s="40"/>
      <c r="Z4" s="42"/>
    </row>
    <row r="5" spans="2:26" s="6" customFormat="1" ht="21.6" thickBot="1">
      <c r="B5" s="95"/>
      <c r="C5" s="219" t="s">
        <v>82</v>
      </c>
      <c r="D5" s="220"/>
      <c r="E5" s="220"/>
      <c r="F5" s="220"/>
      <c r="G5" s="220"/>
      <c r="H5" s="220"/>
      <c r="I5" s="221"/>
      <c r="J5" s="96"/>
      <c r="K5" s="96"/>
      <c r="Z5" s="65"/>
    </row>
    <row r="6" spans="2:26" s="6" customFormat="1" ht="15.75" customHeight="1" thickBot="1">
      <c r="B6" s="95"/>
      <c r="C6" s="54" t="s">
        <v>83</v>
      </c>
      <c r="D6" s="339" t="s">
        <v>70</v>
      </c>
      <c r="E6" s="339"/>
      <c r="F6" s="54" t="s">
        <v>60</v>
      </c>
      <c r="G6" s="54" t="s">
        <v>84</v>
      </c>
      <c r="H6" s="54" t="s">
        <v>85</v>
      </c>
      <c r="I6" s="54" t="s">
        <v>86</v>
      </c>
      <c r="J6" s="337" t="s">
        <v>87</v>
      </c>
      <c r="K6" s="337"/>
      <c r="L6" s="337"/>
      <c r="M6" s="3"/>
      <c r="N6" s="169" t="s">
        <v>394</v>
      </c>
      <c r="O6" s="170"/>
      <c r="P6" s="170"/>
      <c r="Q6" s="170"/>
      <c r="R6" s="170"/>
      <c r="S6" s="170"/>
      <c r="T6" s="170"/>
      <c r="U6" s="170"/>
      <c r="V6" s="170"/>
      <c r="W6" s="170"/>
      <c r="X6" s="170"/>
      <c r="Y6" s="171"/>
      <c r="Z6" s="65"/>
    </row>
    <row r="7" spans="2:26">
      <c r="B7" s="32"/>
      <c r="C7" s="143"/>
      <c r="D7" s="338"/>
      <c r="E7" s="338"/>
      <c r="F7" s="143"/>
      <c r="G7" s="143"/>
      <c r="H7" s="143"/>
      <c r="I7" s="180"/>
      <c r="J7" s="336"/>
      <c r="K7" s="336"/>
      <c r="L7" s="336"/>
      <c r="N7" s="250"/>
      <c r="O7" s="251"/>
      <c r="P7" s="251"/>
      <c r="Q7" s="251"/>
      <c r="R7" s="251"/>
      <c r="S7" s="251"/>
      <c r="T7" s="251"/>
      <c r="U7" s="251"/>
      <c r="V7" s="251"/>
      <c r="W7" s="251"/>
      <c r="X7" s="251"/>
      <c r="Y7" s="252"/>
      <c r="Z7" s="31"/>
    </row>
    <row r="8" spans="2:26">
      <c r="B8" s="32"/>
      <c r="C8" s="143"/>
      <c r="D8" s="338"/>
      <c r="E8" s="338"/>
      <c r="F8" s="143"/>
      <c r="G8" s="143"/>
      <c r="H8" s="143"/>
      <c r="I8" s="180"/>
      <c r="J8" s="336"/>
      <c r="K8" s="336"/>
      <c r="L8" s="336"/>
      <c r="N8" s="253"/>
      <c r="O8" s="224"/>
      <c r="P8" s="224"/>
      <c r="Q8" s="224"/>
      <c r="R8" s="224"/>
      <c r="S8" s="224"/>
      <c r="T8" s="224"/>
      <c r="U8" s="224"/>
      <c r="V8" s="224"/>
      <c r="W8" s="224"/>
      <c r="X8" s="224"/>
      <c r="Y8" s="254"/>
      <c r="Z8" s="31"/>
    </row>
    <row r="9" spans="2:26">
      <c r="B9" s="32"/>
      <c r="C9" s="143"/>
      <c r="D9" s="338"/>
      <c r="E9" s="338"/>
      <c r="F9" s="143"/>
      <c r="G9" s="143"/>
      <c r="H9" s="143"/>
      <c r="I9" s="180"/>
      <c r="J9" s="336"/>
      <c r="K9" s="336"/>
      <c r="L9" s="336"/>
      <c r="N9" s="253"/>
      <c r="O9" s="224"/>
      <c r="P9" s="224"/>
      <c r="Q9" s="224"/>
      <c r="R9" s="224"/>
      <c r="S9" s="224"/>
      <c r="T9" s="224"/>
      <c r="U9" s="224"/>
      <c r="V9" s="224"/>
      <c r="W9" s="224"/>
      <c r="X9" s="224"/>
      <c r="Y9" s="254"/>
      <c r="Z9" s="31"/>
    </row>
    <row r="10" spans="2:26">
      <c r="B10" s="32"/>
      <c r="C10" s="143"/>
      <c r="D10" s="338"/>
      <c r="E10" s="338"/>
      <c r="F10" s="143"/>
      <c r="G10" s="143"/>
      <c r="H10" s="143"/>
      <c r="I10" s="180"/>
      <c r="J10" s="336"/>
      <c r="K10" s="336"/>
      <c r="L10" s="336"/>
      <c r="N10" s="253"/>
      <c r="O10" s="224"/>
      <c r="P10" s="224"/>
      <c r="Q10" s="224"/>
      <c r="R10" s="224"/>
      <c r="S10" s="224"/>
      <c r="T10" s="224"/>
      <c r="U10" s="224"/>
      <c r="V10" s="224"/>
      <c r="W10" s="224"/>
      <c r="X10" s="224"/>
      <c r="Y10" s="254"/>
      <c r="Z10" s="31"/>
    </row>
    <row r="11" spans="2:26">
      <c r="B11" s="32"/>
      <c r="C11" s="143"/>
      <c r="D11" s="338"/>
      <c r="E11" s="338"/>
      <c r="F11" s="143"/>
      <c r="G11" s="143"/>
      <c r="H11" s="143"/>
      <c r="I11" s="180"/>
      <c r="J11" s="336"/>
      <c r="K11" s="336"/>
      <c r="L11" s="336"/>
      <c r="N11" s="253"/>
      <c r="O11" s="224"/>
      <c r="P11" s="224"/>
      <c r="Q11" s="224"/>
      <c r="R11" s="224"/>
      <c r="S11" s="224"/>
      <c r="T11" s="224"/>
      <c r="U11" s="224"/>
      <c r="V11" s="224"/>
      <c r="W11" s="224"/>
      <c r="X11" s="224"/>
      <c r="Y11" s="254"/>
      <c r="Z11" s="31"/>
    </row>
    <row r="12" spans="2:26">
      <c r="B12" s="32"/>
      <c r="C12" s="143"/>
      <c r="D12" s="338"/>
      <c r="E12" s="338"/>
      <c r="F12" s="143"/>
      <c r="G12" s="143"/>
      <c r="H12" s="143"/>
      <c r="I12" s="180"/>
      <c r="J12" s="336"/>
      <c r="K12" s="336"/>
      <c r="L12" s="336"/>
      <c r="N12" s="253"/>
      <c r="O12" s="224"/>
      <c r="P12" s="224"/>
      <c r="Q12" s="224"/>
      <c r="R12" s="224"/>
      <c r="S12" s="224"/>
      <c r="T12" s="224"/>
      <c r="U12" s="224"/>
      <c r="V12" s="224"/>
      <c r="W12" s="224"/>
      <c r="X12" s="224"/>
      <c r="Y12" s="254"/>
      <c r="Z12" s="31"/>
    </row>
    <row r="13" spans="2:26">
      <c r="B13" s="32"/>
      <c r="C13" s="143"/>
      <c r="D13" s="338"/>
      <c r="E13" s="338"/>
      <c r="F13" s="143"/>
      <c r="G13" s="143"/>
      <c r="H13" s="143"/>
      <c r="I13" s="180"/>
      <c r="J13" s="336"/>
      <c r="K13" s="336"/>
      <c r="L13" s="336"/>
      <c r="N13" s="253"/>
      <c r="O13" s="224"/>
      <c r="P13" s="224"/>
      <c r="Q13" s="224"/>
      <c r="R13" s="224"/>
      <c r="S13" s="224"/>
      <c r="T13" s="224"/>
      <c r="U13" s="224"/>
      <c r="V13" s="224"/>
      <c r="W13" s="224"/>
      <c r="X13" s="224"/>
      <c r="Y13" s="254"/>
      <c r="Z13" s="31"/>
    </row>
    <row r="14" spans="2:26">
      <c r="B14" s="32"/>
      <c r="C14" s="143"/>
      <c r="D14" s="338"/>
      <c r="E14" s="338"/>
      <c r="F14" s="143"/>
      <c r="G14" s="143"/>
      <c r="H14" s="143"/>
      <c r="I14" s="180"/>
      <c r="J14" s="336"/>
      <c r="K14" s="336"/>
      <c r="L14" s="336"/>
      <c r="N14" s="253"/>
      <c r="O14" s="224"/>
      <c r="P14" s="224"/>
      <c r="Q14" s="224"/>
      <c r="R14" s="224"/>
      <c r="S14" s="224"/>
      <c r="T14" s="224"/>
      <c r="U14" s="224"/>
      <c r="V14" s="224"/>
      <c r="W14" s="224"/>
      <c r="X14" s="224"/>
      <c r="Y14" s="254"/>
      <c r="Z14" s="31"/>
    </row>
    <row r="15" spans="2:26">
      <c r="B15" s="32"/>
      <c r="C15" s="143"/>
      <c r="D15" s="338"/>
      <c r="E15" s="338"/>
      <c r="F15" s="143"/>
      <c r="G15" s="143"/>
      <c r="H15" s="143"/>
      <c r="I15" s="180"/>
      <c r="J15" s="336"/>
      <c r="K15" s="336"/>
      <c r="L15" s="336"/>
      <c r="N15" s="253"/>
      <c r="O15" s="224"/>
      <c r="P15" s="224"/>
      <c r="Q15" s="224"/>
      <c r="R15" s="224"/>
      <c r="S15" s="224"/>
      <c r="T15" s="224"/>
      <c r="U15" s="224"/>
      <c r="V15" s="224"/>
      <c r="W15" s="224"/>
      <c r="X15" s="224"/>
      <c r="Y15" s="254"/>
      <c r="Z15" s="31"/>
    </row>
    <row r="16" spans="2:26">
      <c r="B16" s="32"/>
      <c r="C16" s="143"/>
      <c r="D16" s="338"/>
      <c r="E16" s="338"/>
      <c r="F16" s="143"/>
      <c r="G16" s="143"/>
      <c r="H16" s="143"/>
      <c r="I16" s="180"/>
      <c r="J16" s="336"/>
      <c r="K16" s="336"/>
      <c r="L16" s="336"/>
      <c r="N16" s="253"/>
      <c r="O16" s="224"/>
      <c r="P16" s="224"/>
      <c r="Q16" s="224"/>
      <c r="R16" s="224"/>
      <c r="S16" s="224"/>
      <c r="T16" s="224"/>
      <c r="U16" s="224"/>
      <c r="V16" s="224"/>
      <c r="W16" s="224"/>
      <c r="X16" s="224"/>
      <c r="Y16" s="254"/>
      <c r="Z16" s="31"/>
    </row>
    <row r="17" spans="2:26">
      <c r="B17" s="32"/>
      <c r="C17" s="143"/>
      <c r="D17" s="338"/>
      <c r="E17" s="338"/>
      <c r="F17" s="143"/>
      <c r="G17" s="143"/>
      <c r="H17" s="143"/>
      <c r="I17" s="180"/>
      <c r="J17" s="336"/>
      <c r="K17" s="336"/>
      <c r="L17" s="336"/>
      <c r="N17" s="253"/>
      <c r="O17" s="224"/>
      <c r="P17" s="224"/>
      <c r="Q17" s="224"/>
      <c r="R17" s="224"/>
      <c r="S17" s="224"/>
      <c r="T17" s="224"/>
      <c r="U17" s="224"/>
      <c r="V17" s="224"/>
      <c r="W17" s="224"/>
      <c r="X17" s="224"/>
      <c r="Y17" s="254"/>
      <c r="Z17" s="31"/>
    </row>
    <row r="18" spans="2:26">
      <c r="B18" s="32"/>
      <c r="C18" s="143"/>
      <c r="D18" s="338"/>
      <c r="E18" s="338"/>
      <c r="F18" s="143"/>
      <c r="G18" s="143"/>
      <c r="H18" s="143"/>
      <c r="I18" s="180"/>
      <c r="J18" s="336"/>
      <c r="K18" s="336"/>
      <c r="L18" s="336"/>
      <c r="N18" s="253"/>
      <c r="O18" s="224"/>
      <c r="P18" s="224"/>
      <c r="Q18" s="224"/>
      <c r="R18" s="224"/>
      <c r="S18" s="224"/>
      <c r="T18" s="224"/>
      <c r="U18" s="224"/>
      <c r="V18" s="224"/>
      <c r="W18" s="224"/>
      <c r="X18" s="224"/>
      <c r="Y18" s="254"/>
      <c r="Z18" s="31"/>
    </row>
    <row r="19" spans="2:26">
      <c r="B19" s="32"/>
      <c r="C19" s="143"/>
      <c r="D19" s="338"/>
      <c r="E19" s="338"/>
      <c r="F19" s="143"/>
      <c r="G19" s="143"/>
      <c r="H19" s="143"/>
      <c r="I19" s="180"/>
      <c r="J19" s="336"/>
      <c r="K19" s="336"/>
      <c r="L19" s="336"/>
      <c r="N19" s="253"/>
      <c r="O19" s="224"/>
      <c r="P19" s="224"/>
      <c r="Q19" s="224"/>
      <c r="R19" s="224"/>
      <c r="S19" s="224"/>
      <c r="T19" s="224"/>
      <c r="U19" s="224"/>
      <c r="V19" s="224"/>
      <c r="W19" s="224"/>
      <c r="X19" s="224"/>
      <c r="Y19" s="254"/>
      <c r="Z19" s="31"/>
    </row>
    <row r="20" spans="2:26">
      <c r="B20" s="32"/>
      <c r="C20" s="143"/>
      <c r="D20" s="338"/>
      <c r="E20" s="338"/>
      <c r="F20" s="143"/>
      <c r="G20" s="143"/>
      <c r="H20" s="143"/>
      <c r="I20" s="180"/>
      <c r="J20" s="336"/>
      <c r="K20" s="336"/>
      <c r="L20" s="336"/>
      <c r="N20" s="253"/>
      <c r="O20" s="224"/>
      <c r="P20" s="224"/>
      <c r="Q20" s="224"/>
      <c r="R20" s="224"/>
      <c r="S20" s="224"/>
      <c r="T20" s="224"/>
      <c r="U20" s="224"/>
      <c r="V20" s="224"/>
      <c r="W20" s="224"/>
      <c r="X20" s="224"/>
      <c r="Y20" s="254"/>
      <c r="Z20" s="31"/>
    </row>
    <row r="21" spans="2:26">
      <c r="B21" s="32"/>
      <c r="C21" s="143"/>
      <c r="D21" s="338"/>
      <c r="E21" s="338"/>
      <c r="F21" s="143"/>
      <c r="G21" s="143"/>
      <c r="H21" s="143"/>
      <c r="I21" s="180"/>
      <c r="J21" s="336"/>
      <c r="K21" s="336"/>
      <c r="L21" s="336"/>
      <c r="N21" s="253"/>
      <c r="O21" s="224"/>
      <c r="P21" s="224"/>
      <c r="Q21" s="224"/>
      <c r="R21" s="224"/>
      <c r="S21" s="224"/>
      <c r="T21" s="224"/>
      <c r="U21" s="224"/>
      <c r="V21" s="224"/>
      <c r="W21" s="224"/>
      <c r="X21" s="224"/>
      <c r="Y21" s="254"/>
      <c r="Z21" s="31"/>
    </row>
    <row r="22" spans="2:26" ht="16.2" thickBot="1">
      <c r="B22" s="32"/>
      <c r="C22" s="143"/>
      <c r="D22" s="338"/>
      <c r="E22" s="338"/>
      <c r="F22" s="143"/>
      <c r="G22" s="143"/>
      <c r="H22" s="143"/>
      <c r="I22" s="180"/>
      <c r="J22" s="336"/>
      <c r="K22" s="336"/>
      <c r="L22" s="336"/>
      <c r="N22" s="255"/>
      <c r="O22" s="256"/>
      <c r="P22" s="256"/>
      <c r="Q22" s="256"/>
      <c r="R22" s="256"/>
      <c r="S22" s="256"/>
      <c r="T22" s="256"/>
      <c r="U22" s="256"/>
      <c r="V22" s="256"/>
      <c r="W22" s="256"/>
      <c r="X22" s="256"/>
      <c r="Y22" s="257"/>
      <c r="Z22" s="31"/>
    </row>
    <row r="23" spans="2:26">
      <c r="B23" s="32"/>
      <c r="Z23" s="31"/>
    </row>
    <row r="24" spans="2:26">
      <c r="B24" s="32"/>
      <c r="Z24" s="31"/>
    </row>
    <row r="25" spans="2:26" s="28" customFormat="1">
      <c r="B25" s="97"/>
      <c r="C25" s="341" t="s">
        <v>339</v>
      </c>
      <c r="D25" s="341"/>
      <c r="E25" s="341"/>
      <c r="F25" s="341"/>
      <c r="G25" s="341"/>
      <c r="H25" s="341"/>
      <c r="Z25" s="98"/>
    </row>
    <row r="26" spans="2:26" s="28" customFormat="1" ht="21">
      <c r="B26" s="97"/>
      <c r="C26" s="333" t="s">
        <v>266</v>
      </c>
      <c r="D26" s="334"/>
      <c r="E26" s="334"/>
      <c r="F26" s="334"/>
      <c r="G26" s="334"/>
      <c r="H26" s="334"/>
      <c r="I26" s="334"/>
      <c r="J26" s="334"/>
      <c r="K26" s="334"/>
      <c r="L26" s="334"/>
      <c r="M26" s="334"/>
      <c r="N26" s="335"/>
      <c r="Z26" s="98"/>
    </row>
    <row r="27" spans="2:26" s="28" customFormat="1" ht="15.75" customHeight="1">
      <c r="B27" s="97"/>
      <c r="C27" s="348" t="s">
        <v>183</v>
      </c>
      <c r="D27" s="342" t="s">
        <v>177</v>
      </c>
      <c r="E27" s="342" t="s">
        <v>85</v>
      </c>
      <c r="F27" s="342" t="s">
        <v>86</v>
      </c>
      <c r="G27" s="344" t="s">
        <v>176</v>
      </c>
      <c r="H27" s="345"/>
      <c r="I27" s="342" t="s">
        <v>178</v>
      </c>
      <c r="J27" s="342" t="s">
        <v>179</v>
      </c>
      <c r="K27" s="342" t="s">
        <v>60</v>
      </c>
      <c r="L27" s="342" t="s">
        <v>180</v>
      </c>
      <c r="M27" s="342" t="s">
        <v>181</v>
      </c>
      <c r="N27" s="342" t="s">
        <v>182</v>
      </c>
      <c r="O27" s="107" t="s">
        <v>265</v>
      </c>
      <c r="P27" s="106"/>
      <c r="Q27" s="106"/>
      <c r="R27" s="106"/>
      <c r="S27" s="106"/>
      <c r="T27" s="106"/>
      <c r="U27" s="106"/>
      <c r="V27" s="106"/>
      <c r="W27" s="106"/>
      <c r="Z27" s="98"/>
    </row>
    <row r="28" spans="2:26" s="28" customFormat="1">
      <c r="B28" s="97"/>
      <c r="C28" s="348"/>
      <c r="D28" s="343"/>
      <c r="E28" s="343"/>
      <c r="F28" s="343"/>
      <c r="G28" s="346"/>
      <c r="H28" s="347"/>
      <c r="I28" s="343"/>
      <c r="J28" s="343"/>
      <c r="K28" s="343"/>
      <c r="L28" s="343"/>
      <c r="M28" s="343"/>
      <c r="N28" s="343"/>
      <c r="O28" s="99"/>
      <c r="P28" s="100" t="s">
        <v>204</v>
      </c>
      <c r="Q28" s="100" t="s">
        <v>209</v>
      </c>
      <c r="R28" s="100" t="s">
        <v>210</v>
      </c>
      <c r="S28" s="100" t="s">
        <v>209</v>
      </c>
      <c r="T28" s="100" t="s">
        <v>205</v>
      </c>
      <c r="U28" s="100"/>
      <c r="Z28" s="98"/>
    </row>
    <row r="29" spans="2:26" s="28" customFormat="1">
      <c r="B29" s="97"/>
      <c r="C29" s="173"/>
      <c r="D29" s="173"/>
      <c r="E29" s="173"/>
      <c r="F29" s="173"/>
      <c r="G29" s="340"/>
      <c r="H29" s="340"/>
      <c r="I29" s="173"/>
      <c r="J29" s="173"/>
      <c r="K29" s="173"/>
      <c r="L29" s="173"/>
      <c r="M29" s="173"/>
      <c r="N29" s="173"/>
      <c r="O29" s="21" t="s">
        <v>358</v>
      </c>
      <c r="P29" s="175"/>
      <c r="Q29" s="21" t="s">
        <v>209</v>
      </c>
      <c r="R29" s="175"/>
      <c r="S29" s="21" t="s">
        <v>209</v>
      </c>
      <c r="T29" s="175"/>
      <c r="U29" s="21"/>
      <c r="Z29" s="98"/>
    </row>
    <row r="30" spans="2:26" s="28" customFormat="1">
      <c r="B30" s="97"/>
      <c r="C30" s="173"/>
      <c r="D30" s="173" t="str" cm="1">
        <f t="array" ref="D30">IFERROR(VLOOKUP($C30, $C$7:$H$22, 3, F), "")</f>
        <v/>
      </c>
      <c r="E30" s="173" t="str" cm="1">
        <f t="array" ref="E30">IFERROR(VLOOKUP($C30, $C$7:$H$22, 4, F), "")</f>
        <v/>
      </c>
      <c r="F30" s="173" t="str" cm="1">
        <f t="array" ref="F30">IFERROR(VLOOKUP($C30, $C$7:$H$22, 5, F), "")</f>
        <v/>
      </c>
      <c r="G30" s="340"/>
      <c r="H30" s="340"/>
      <c r="I30" s="173"/>
      <c r="J30" s="173"/>
      <c r="K30" s="173"/>
      <c r="L30" s="173"/>
      <c r="M30" s="173"/>
      <c r="N30" s="173"/>
      <c r="O30" s="21" t="s">
        <v>358</v>
      </c>
      <c r="P30" s="175"/>
      <c r="Q30" s="21" t="s">
        <v>209</v>
      </c>
      <c r="R30" s="175"/>
      <c r="S30" s="21" t="s">
        <v>209</v>
      </c>
      <c r="T30" s="175"/>
      <c r="U30" s="21"/>
      <c r="Z30" s="98"/>
    </row>
    <row r="31" spans="2:26" s="28" customFormat="1">
      <c r="B31" s="97"/>
      <c r="C31" s="173"/>
      <c r="D31" s="173" t="str" cm="1">
        <f t="array" ref="D31">IFERROR(VLOOKUP($C31, $C$7:$H$22, 3, F), "")</f>
        <v/>
      </c>
      <c r="E31" s="173" t="str" cm="1">
        <f t="array" ref="E31">IFERROR(VLOOKUP($C31, $C$7:$H$22, 4, F), "")</f>
        <v/>
      </c>
      <c r="F31" s="173" t="str" cm="1">
        <f t="array" ref="F31">IFERROR(VLOOKUP($C31, $C$7:$H$22, 5, F), "")</f>
        <v/>
      </c>
      <c r="G31" s="340"/>
      <c r="H31" s="340"/>
      <c r="I31" s="173"/>
      <c r="J31" s="173"/>
      <c r="K31" s="173"/>
      <c r="L31" s="173"/>
      <c r="M31" s="173"/>
      <c r="N31" s="173"/>
      <c r="O31" s="21" t="s">
        <v>358</v>
      </c>
      <c r="P31" s="175"/>
      <c r="Q31" s="21" t="s">
        <v>209</v>
      </c>
      <c r="R31" s="175"/>
      <c r="S31" s="21" t="s">
        <v>209</v>
      </c>
      <c r="T31" s="175"/>
      <c r="U31" s="21"/>
      <c r="Z31" s="98"/>
    </row>
    <row r="32" spans="2:26" s="28" customFormat="1">
      <c r="B32" s="97"/>
      <c r="C32" s="173"/>
      <c r="D32" s="173" t="str" cm="1">
        <f t="array" ref="D32">IFERROR(VLOOKUP($C32, $C$7:$H$22, 3, F), "")</f>
        <v/>
      </c>
      <c r="E32" s="173" t="str" cm="1">
        <f t="array" ref="E32">IFERROR(VLOOKUP($C32, $C$7:$H$22, 4, F), "")</f>
        <v/>
      </c>
      <c r="F32" s="173" t="str" cm="1">
        <f t="array" ref="F32">IFERROR(VLOOKUP($C32, $C$7:$H$22, 5, F), "")</f>
        <v/>
      </c>
      <c r="G32" s="340"/>
      <c r="H32" s="340"/>
      <c r="I32" s="173"/>
      <c r="J32" s="173"/>
      <c r="K32" s="173"/>
      <c r="L32" s="173"/>
      <c r="M32" s="173"/>
      <c r="N32" s="173"/>
      <c r="O32" s="21" t="s">
        <v>358</v>
      </c>
      <c r="P32" s="175"/>
      <c r="Q32" s="21" t="s">
        <v>209</v>
      </c>
      <c r="R32" s="175"/>
      <c r="S32" s="21" t="s">
        <v>209</v>
      </c>
      <c r="T32" s="175"/>
      <c r="U32" s="21"/>
      <c r="Z32" s="98"/>
    </row>
    <row r="33" spans="2:26" s="28" customFormat="1">
      <c r="B33" s="97"/>
      <c r="C33" s="173"/>
      <c r="D33" s="173" t="str" cm="1">
        <f t="array" ref="D33">IFERROR(VLOOKUP($C33, $C$7:$H$22, 3, F), "")</f>
        <v/>
      </c>
      <c r="E33" s="173" t="str" cm="1">
        <f t="array" ref="E33">IFERROR(VLOOKUP($C33, $C$7:$H$22, 4, F), "")</f>
        <v/>
      </c>
      <c r="F33" s="173" t="str" cm="1">
        <f t="array" ref="F33">IFERROR(VLOOKUP($C33, $C$7:$H$22, 5, F), "")</f>
        <v/>
      </c>
      <c r="G33" s="340"/>
      <c r="H33" s="340"/>
      <c r="I33" s="173"/>
      <c r="J33" s="173"/>
      <c r="K33" s="173"/>
      <c r="L33" s="173"/>
      <c r="M33" s="173"/>
      <c r="N33" s="173"/>
      <c r="O33" s="21" t="s">
        <v>358</v>
      </c>
      <c r="P33" s="175"/>
      <c r="Q33" s="21" t="s">
        <v>209</v>
      </c>
      <c r="R33" s="175"/>
      <c r="S33" s="21" t="s">
        <v>209</v>
      </c>
      <c r="T33" s="175"/>
      <c r="U33" s="21"/>
      <c r="Z33" s="98"/>
    </row>
    <row r="34" spans="2:26" s="28" customFormat="1">
      <c r="B34" s="97"/>
      <c r="C34" s="173"/>
      <c r="D34" s="173" t="str" cm="1">
        <f t="array" ref="D34">IFERROR(VLOOKUP($C34, $C$7:$H$22, 3, F), "")</f>
        <v/>
      </c>
      <c r="E34" s="173" t="str" cm="1">
        <f t="array" ref="E34">IFERROR(VLOOKUP($C34, $C$7:$H$22, 4, F), "")</f>
        <v/>
      </c>
      <c r="F34" s="173" t="str" cm="1">
        <f t="array" ref="F34">IFERROR(VLOOKUP($C34, $C$7:$H$22, 5, F), "")</f>
        <v/>
      </c>
      <c r="G34" s="340"/>
      <c r="H34" s="340"/>
      <c r="I34" s="173"/>
      <c r="J34" s="173"/>
      <c r="K34" s="173"/>
      <c r="L34" s="173"/>
      <c r="M34" s="173"/>
      <c r="N34" s="173"/>
      <c r="O34" s="21" t="s">
        <v>358</v>
      </c>
      <c r="P34" s="175"/>
      <c r="Q34" s="21" t="s">
        <v>209</v>
      </c>
      <c r="R34" s="175"/>
      <c r="S34" s="21" t="s">
        <v>209</v>
      </c>
      <c r="T34" s="175"/>
      <c r="U34" s="21"/>
      <c r="Z34" s="98"/>
    </row>
    <row r="35" spans="2:26" s="28" customFormat="1">
      <c r="B35" s="97"/>
      <c r="C35" s="173"/>
      <c r="D35" s="173" t="str" cm="1">
        <f t="array" ref="D35">IFERROR(VLOOKUP($C35, $C$7:$H$22, 3, F), "")</f>
        <v/>
      </c>
      <c r="E35" s="173" t="str" cm="1">
        <f t="array" ref="E35">IFERROR(VLOOKUP($C35, $C$7:$H$22, 4, F), "")</f>
        <v/>
      </c>
      <c r="F35" s="173" t="str" cm="1">
        <f t="array" ref="F35">IFERROR(VLOOKUP($C35, $C$7:$H$22, 5, F), "")</f>
        <v/>
      </c>
      <c r="G35" s="340"/>
      <c r="H35" s="340"/>
      <c r="I35" s="173"/>
      <c r="J35" s="173"/>
      <c r="K35" s="173"/>
      <c r="L35" s="173"/>
      <c r="M35" s="173"/>
      <c r="N35" s="173"/>
      <c r="O35" s="21" t="s">
        <v>358</v>
      </c>
      <c r="P35" s="175"/>
      <c r="Q35" s="21" t="s">
        <v>209</v>
      </c>
      <c r="R35" s="175"/>
      <c r="S35" s="21" t="s">
        <v>209</v>
      </c>
      <c r="T35" s="175"/>
      <c r="U35" s="21"/>
      <c r="Z35" s="98"/>
    </row>
    <row r="36" spans="2:26" s="28" customFormat="1">
      <c r="B36" s="97"/>
      <c r="C36" s="173"/>
      <c r="D36" s="173" t="str" cm="1">
        <f t="array" ref="D36">IFERROR(VLOOKUP($C36, $C$7:$H$22, 3, F), "")</f>
        <v/>
      </c>
      <c r="E36" s="173" t="str" cm="1">
        <f t="array" ref="E36">IFERROR(VLOOKUP($C36, $C$7:$H$22, 4, F), "")</f>
        <v/>
      </c>
      <c r="F36" s="173" t="str" cm="1">
        <f t="array" ref="F36">IFERROR(VLOOKUP($C36, $C$7:$H$22, 5, F), "")</f>
        <v/>
      </c>
      <c r="G36" s="340"/>
      <c r="H36" s="340"/>
      <c r="I36" s="173"/>
      <c r="J36" s="173"/>
      <c r="K36" s="173"/>
      <c r="L36" s="173"/>
      <c r="M36" s="173"/>
      <c r="N36" s="173"/>
      <c r="O36" s="21" t="s">
        <v>358</v>
      </c>
      <c r="P36" s="175"/>
      <c r="Q36" s="21" t="s">
        <v>209</v>
      </c>
      <c r="R36" s="175"/>
      <c r="S36" s="21" t="s">
        <v>209</v>
      </c>
      <c r="T36" s="175"/>
      <c r="U36" s="21"/>
      <c r="Z36" s="98"/>
    </row>
    <row r="37" spans="2:26" s="28" customFormat="1">
      <c r="B37" s="97"/>
      <c r="C37" s="173"/>
      <c r="D37" s="173" t="str" cm="1">
        <f t="array" ref="D37">IFERROR(VLOOKUP($C37, $C$7:$H$22, 3, F), "")</f>
        <v/>
      </c>
      <c r="E37" s="173" t="str" cm="1">
        <f t="array" ref="E37">IFERROR(VLOOKUP($C37, $C$7:$H$22, 4, F), "")</f>
        <v/>
      </c>
      <c r="F37" s="173" t="str" cm="1">
        <f t="array" ref="F37">IFERROR(VLOOKUP($C37, $C$7:$H$22, 5, F), "")</f>
        <v/>
      </c>
      <c r="G37" s="340"/>
      <c r="H37" s="340"/>
      <c r="I37" s="173"/>
      <c r="J37" s="173"/>
      <c r="K37" s="173"/>
      <c r="L37" s="173"/>
      <c r="M37" s="173"/>
      <c r="N37" s="173"/>
      <c r="O37" s="21" t="s">
        <v>358</v>
      </c>
      <c r="P37" s="175"/>
      <c r="Q37" s="21" t="s">
        <v>209</v>
      </c>
      <c r="R37" s="175"/>
      <c r="S37" s="21" t="s">
        <v>209</v>
      </c>
      <c r="T37" s="175"/>
      <c r="U37" s="21"/>
      <c r="Z37" s="98"/>
    </row>
    <row r="38" spans="2:26" s="28" customFormat="1">
      <c r="B38" s="97"/>
      <c r="C38" s="173"/>
      <c r="D38" s="173" t="str" cm="1">
        <f t="array" ref="D38">IFERROR(VLOOKUP($C38, $C$7:$H$22, 3, F), "")</f>
        <v/>
      </c>
      <c r="E38" s="173" t="str" cm="1">
        <f t="array" ref="E38">IFERROR(VLOOKUP($C38, $C$7:$H$22, 4, F), "")</f>
        <v/>
      </c>
      <c r="F38" s="173" t="str" cm="1">
        <f t="array" ref="F38">IFERROR(VLOOKUP($C38, $C$7:$H$22, 5, F), "")</f>
        <v/>
      </c>
      <c r="G38" s="340"/>
      <c r="H38" s="340"/>
      <c r="I38" s="173"/>
      <c r="J38" s="173"/>
      <c r="K38" s="173"/>
      <c r="L38" s="173"/>
      <c r="M38" s="173"/>
      <c r="N38" s="173"/>
      <c r="O38" s="21" t="s">
        <v>358</v>
      </c>
      <c r="P38" s="175"/>
      <c r="Q38" s="21" t="s">
        <v>209</v>
      </c>
      <c r="R38" s="175"/>
      <c r="S38" s="21" t="s">
        <v>209</v>
      </c>
      <c r="T38" s="175"/>
      <c r="U38" s="21"/>
      <c r="Z38" s="98"/>
    </row>
    <row r="39" spans="2:26" s="28" customFormat="1">
      <c r="B39" s="97"/>
      <c r="C39" s="173"/>
      <c r="D39" s="173" t="str" cm="1">
        <f t="array" ref="D39">IFERROR(VLOOKUP($C39, $C$7:$H$22, 3, F), "")</f>
        <v/>
      </c>
      <c r="E39" s="173" t="str" cm="1">
        <f t="array" ref="E39">IFERROR(VLOOKUP($C39, $C$7:$H$22, 4, F), "")</f>
        <v/>
      </c>
      <c r="F39" s="173" t="str" cm="1">
        <f t="array" ref="F39">IFERROR(VLOOKUP($C39, $C$7:$H$22, 5, F), "")</f>
        <v/>
      </c>
      <c r="G39" s="340"/>
      <c r="H39" s="340"/>
      <c r="I39" s="173"/>
      <c r="J39" s="173"/>
      <c r="K39" s="173"/>
      <c r="L39" s="173"/>
      <c r="M39" s="173"/>
      <c r="N39" s="173"/>
      <c r="O39" s="21" t="s">
        <v>358</v>
      </c>
      <c r="P39" s="175"/>
      <c r="Q39" s="21" t="s">
        <v>209</v>
      </c>
      <c r="R39" s="175"/>
      <c r="S39" s="21" t="s">
        <v>209</v>
      </c>
      <c r="T39" s="175"/>
      <c r="U39" s="21"/>
      <c r="Z39" s="98"/>
    </row>
    <row r="40" spans="2:26" s="28" customFormat="1">
      <c r="B40" s="97"/>
      <c r="C40" s="173"/>
      <c r="D40" s="173" t="str" cm="1">
        <f t="array" ref="D40">IFERROR(VLOOKUP($C40, $C$7:$H$22, 3, F), "")</f>
        <v/>
      </c>
      <c r="E40" s="173" t="str" cm="1">
        <f t="array" ref="E40">IFERROR(VLOOKUP($C40, $C$7:$H$22, 4, F), "")</f>
        <v/>
      </c>
      <c r="F40" s="173" t="str" cm="1">
        <f t="array" ref="F40">IFERROR(VLOOKUP($C40, $C$7:$H$22, 5, F), "")</f>
        <v/>
      </c>
      <c r="G40" s="340"/>
      <c r="H40" s="340"/>
      <c r="I40" s="173"/>
      <c r="J40" s="173"/>
      <c r="K40" s="173"/>
      <c r="L40" s="173"/>
      <c r="M40" s="173"/>
      <c r="N40" s="173"/>
      <c r="O40" s="21" t="s">
        <v>358</v>
      </c>
      <c r="P40" s="175"/>
      <c r="Q40" s="21" t="s">
        <v>209</v>
      </c>
      <c r="R40" s="175"/>
      <c r="S40" s="21" t="s">
        <v>209</v>
      </c>
      <c r="T40" s="175"/>
      <c r="U40" s="21"/>
      <c r="Z40" s="98"/>
    </row>
    <row r="41" spans="2:26" s="28" customFormat="1">
      <c r="B41" s="97"/>
      <c r="C41" s="173"/>
      <c r="D41" s="173" t="str" cm="1">
        <f t="array" ref="D41">IFERROR(VLOOKUP($C41, $C$7:$H$22, 3, F), "")</f>
        <v/>
      </c>
      <c r="E41" s="173" t="str" cm="1">
        <f t="array" ref="E41">IFERROR(VLOOKUP($C41, $C$7:$H$22, 4, F), "")</f>
        <v/>
      </c>
      <c r="F41" s="173" t="str" cm="1">
        <f t="array" ref="F41">IFERROR(VLOOKUP($C41, $C$7:$H$22, 5, F), "")</f>
        <v/>
      </c>
      <c r="G41" s="340"/>
      <c r="H41" s="340"/>
      <c r="I41" s="173"/>
      <c r="J41" s="173"/>
      <c r="K41" s="173"/>
      <c r="L41" s="173"/>
      <c r="M41" s="173"/>
      <c r="N41" s="173"/>
      <c r="O41" s="21" t="s">
        <v>358</v>
      </c>
      <c r="P41" s="175"/>
      <c r="Q41" s="21" t="s">
        <v>209</v>
      </c>
      <c r="R41" s="175"/>
      <c r="S41" s="21" t="s">
        <v>209</v>
      </c>
      <c r="T41" s="175"/>
      <c r="U41" s="21"/>
      <c r="Z41" s="98"/>
    </row>
    <row r="42" spans="2:26" s="28" customFormat="1">
      <c r="B42" s="97"/>
      <c r="C42" s="173"/>
      <c r="D42" s="173" t="str" cm="1">
        <f t="array" ref="D42">IFERROR(VLOOKUP($C42, $C$7:$H$22, 3, F), "")</f>
        <v/>
      </c>
      <c r="E42" s="173" t="str" cm="1">
        <f t="array" ref="E42">IFERROR(VLOOKUP($C42, $C$7:$H$22, 4, F), "")</f>
        <v/>
      </c>
      <c r="F42" s="173" t="str" cm="1">
        <f t="array" ref="F42">IFERROR(VLOOKUP($C42, $C$7:$H$22, 5, F), "")</f>
        <v/>
      </c>
      <c r="G42" s="340"/>
      <c r="H42" s="340"/>
      <c r="I42" s="173"/>
      <c r="J42" s="173"/>
      <c r="K42" s="173"/>
      <c r="L42" s="173"/>
      <c r="M42" s="173"/>
      <c r="N42" s="173"/>
      <c r="O42" s="21" t="s">
        <v>358</v>
      </c>
      <c r="P42" s="175"/>
      <c r="Q42" s="21" t="s">
        <v>209</v>
      </c>
      <c r="R42" s="175"/>
      <c r="S42" s="21" t="s">
        <v>209</v>
      </c>
      <c r="T42" s="175"/>
      <c r="U42" s="21"/>
      <c r="Z42" s="98"/>
    </row>
    <row r="43" spans="2:26" s="28" customFormat="1">
      <c r="B43" s="97"/>
      <c r="C43" s="173"/>
      <c r="D43" s="173" t="str" cm="1">
        <f t="array" ref="D43">IFERROR(VLOOKUP($C43, $C$7:$H$22, 3, F), "")</f>
        <v/>
      </c>
      <c r="E43" s="173" t="str" cm="1">
        <f t="array" ref="E43">IFERROR(VLOOKUP($C43, $C$7:$H$22, 4, F), "")</f>
        <v/>
      </c>
      <c r="F43" s="173" t="str" cm="1">
        <f t="array" ref="F43">IFERROR(VLOOKUP($C43, $C$7:$H$22, 5, F), "")</f>
        <v/>
      </c>
      <c r="G43" s="340"/>
      <c r="H43" s="340"/>
      <c r="I43" s="173"/>
      <c r="J43" s="173"/>
      <c r="K43" s="173"/>
      <c r="L43" s="173"/>
      <c r="M43" s="173"/>
      <c r="N43" s="173"/>
      <c r="O43" s="21" t="s">
        <v>358</v>
      </c>
      <c r="P43" s="175"/>
      <c r="Q43" s="21" t="s">
        <v>209</v>
      </c>
      <c r="R43" s="175"/>
      <c r="S43" s="21" t="s">
        <v>209</v>
      </c>
      <c r="T43" s="175"/>
      <c r="U43" s="21"/>
      <c r="Z43" s="98"/>
    </row>
    <row r="44" spans="2:26" s="28" customFormat="1">
      <c r="B44" s="97"/>
      <c r="C44" s="173"/>
      <c r="D44" s="173" t="str" cm="1">
        <f t="array" ref="D44">IFERROR(VLOOKUP($C44, $C$7:$H$22, 3, F), "")</f>
        <v/>
      </c>
      <c r="E44" s="173" t="str" cm="1">
        <f t="array" ref="E44">IFERROR(VLOOKUP($C44, $C$7:$H$22, 4, F), "")</f>
        <v/>
      </c>
      <c r="F44" s="173" t="str" cm="1">
        <f t="array" ref="F44">IFERROR(VLOOKUP($C44, $C$7:$H$22, 5, F), "")</f>
        <v/>
      </c>
      <c r="G44" s="340"/>
      <c r="H44" s="340"/>
      <c r="I44" s="173"/>
      <c r="J44" s="173"/>
      <c r="K44" s="173"/>
      <c r="L44" s="173"/>
      <c r="M44" s="173"/>
      <c r="N44" s="173"/>
      <c r="O44" s="21" t="s">
        <v>358</v>
      </c>
      <c r="P44" s="175"/>
      <c r="Q44" s="21" t="s">
        <v>209</v>
      </c>
      <c r="R44" s="175"/>
      <c r="S44" s="21" t="s">
        <v>209</v>
      </c>
      <c r="T44" s="175"/>
      <c r="U44" s="21"/>
      <c r="Z44" s="98"/>
    </row>
    <row r="45" spans="2:26" s="28" customFormat="1">
      <c r="B45" s="97"/>
      <c r="C45" s="173"/>
      <c r="D45" s="173" t="str" cm="1">
        <f t="array" ref="D45">IFERROR(VLOOKUP($C45, $C$7:$H$22, 3, F), "")</f>
        <v/>
      </c>
      <c r="E45" s="173" t="str" cm="1">
        <f t="array" ref="E45">IFERROR(VLOOKUP($C45, $C$7:$H$22, 4, F), "")</f>
        <v/>
      </c>
      <c r="F45" s="173" t="str" cm="1">
        <f t="array" ref="F45">IFERROR(VLOOKUP($C45, $C$7:$H$22, 5, F), "")</f>
        <v/>
      </c>
      <c r="G45" s="340"/>
      <c r="H45" s="340"/>
      <c r="I45" s="173"/>
      <c r="J45" s="173"/>
      <c r="K45" s="173"/>
      <c r="L45" s="173"/>
      <c r="M45" s="173"/>
      <c r="N45" s="173"/>
      <c r="O45" s="21" t="s">
        <v>358</v>
      </c>
      <c r="P45" s="175"/>
      <c r="Q45" s="21" t="s">
        <v>209</v>
      </c>
      <c r="R45" s="175"/>
      <c r="S45" s="21" t="s">
        <v>209</v>
      </c>
      <c r="T45" s="175"/>
      <c r="U45" s="21"/>
      <c r="Z45" s="98"/>
    </row>
    <row r="46" spans="2:26" s="28" customFormat="1">
      <c r="B46" s="97"/>
      <c r="C46" s="173"/>
      <c r="D46" s="173" t="str" cm="1">
        <f t="array" ref="D46">IFERROR(VLOOKUP($C46, $C$7:$H$22, 3, F), "")</f>
        <v/>
      </c>
      <c r="E46" s="173" t="str" cm="1">
        <f t="array" ref="E46">IFERROR(VLOOKUP($C46, $C$7:$H$22, 4, F), "")</f>
        <v/>
      </c>
      <c r="F46" s="173" t="str" cm="1">
        <f t="array" ref="F46">IFERROR(VLOOKUP($C46, $C$7:$H$22, 5, F), "")</f>
        <v/>
      </c>
      <c r="G46" s="340"/>
      <c r="H46" s="340"/>
      <c r="I46" s="173"/>
      <c r="J46" s="173"/>
      <c r="K46" s="173"/>
      <c r="L46" s="173"/>
      <c r="M46" s="173"/>
      <c r="N46" s="173"/>
      <c r="O46" s="21" t="s">
        <v>358</v>
      </c>
      <c r="P46" s="175"/>
      <c r="Q46" s="21" t="s">
        <v>209</v>
      </c>
      <c r="R46" s="175"/>
      <c r="S46" s="21" t="s">
        <v>209</v>
      </c>
      <c r="T46" s="175"/>
      <c r="U46" s="21"/>
      <c r="Z46" s="98"/>
    </row>
    <row r="47" spans="2:26" s="28" customFormat="1">
      <c r="B47" s="97"/>
      <c r="C47" s="173"/>
      <c r="D47" s="173" t="str" cm="1">
        <f t="array" ref="D47">IFERROR(VLOOKUP($C47, $C$7:$H$22, 3, F), "")</f>
        <v/>
      </c>
      <c r="E47" s="173" t="str" cm="1">
        <f t="array" ref="E47">IFERROR(VLOOKUP($C47, $C$7:$H$22, 4, F), "")</f>
        <v/>
      </c>
      <c r="F47" s="173" t="str" cm="1">
        <f t="array" ref="F47">IFERROR(VLOOKUP($C47, $C$7:$H$22, 5, F), "")</f>
        <v/>
      </c>
      <c r="G47" s="340"/>
      <c r="H47" s="340"/>
      <c r="I47" s="173"/>
      <c r="J47" s="173"/>
      <c r="K47" s="173"/>
      <c r="L47" s="173"/>
      <c r="M47" s="173"/>
      <c r="N47" s="173"/>
      <c r="O47" s="21" t="s">
        <v>358</v>
      </c>
      <c r="P47" s="175"/>
      <c r="Q47" s="21" t="s">
        <v>209</v>
      </c>
      <c r="R47" s="175"/>
      <c r="S47" s="21" t="s">
        <v>209</v>
      </c>
      <c r="T47" s="175"/>
      <c r="U47" s="21"/>
      <c r="Z47" s="98"/>
    </row>
    <row r="48" spans="2:26" s="28" customFormat="1">
      <c r="B48" s="97"/>
      <c r="C48" s="173"/>
      <c r="D48" s="173" t="str" cm="1">
        <f t="array" ref="D48">IFERROR(VLOOKUP($C48, $C$7:$H$22, 3, F), "")</f>
        <v/>
      </c>
      <c r="E48" s="173" t="str" cm="1">
        <f t="array" ref="E48">IFERROR(VLOOKUP($C48, $C$7:$H$22, 4, F), "")</f>
        <v/>
      </c>
      <c r="F48" s="173" t="str" cm="1">
        <f t="array" ref="F48">IFERROR(VLOOKUP($C48, $C$7:$H$22, 5, F), "")</f>
        <v/>
      </c>
      <c r="G48" s="340"/>
      <c r="H48" s="340"/>
      <c r="I48" s="173"/>
      <c r="J48" s="173"/>
      <c r="K48" s="173"/>
      <c r="L48" s="173"/>
      <c r="M48" s="173"/>
      <c r="N48" s="173"/>
      <c r="O48" s="21" t="s">
        <v>358</v>
      </c>
      <c r="P48" s="175"/>
      <c r="Q48" s="21" t="s">
        <v>209</v>
      </c>
      <c r="R48" s="175"/>
      <c r="S48" s="21" t="s">
        <v>209</v>
      </c>
      <c r="T48" s="175"/>
      <c r="U48" s="21"/>
      <c r="Z48" s="98"/>
    </row>
    <row r="49" spans="2:26" s="28" customFormat="1">
      <c r="B49" s="97"/>
      <c r="C49" s="173"/>
      <c r="D49" s="173" t="str" cm="1">
        <f t="array" ref="D49">IFERROR(VLOOKUP($C49, $C$7:$H$22, 3, F), "")</f>
        <v/>
      </c>
      <c r="E49" s="173" t="str" cm="1">
        <f t="array" ref="E49">IFERROR(VLOOKUP($C49, $C$7:$H$22, 4, F), "")</f>
        <v/>
      </c>
      <c r="F49" s="173" t="str" cm="1">
        <f t="array" ref="F49">IFERROR(VLOOKUP($C49, $C$7:$H$22, 5, F), "")</f>
        <v/>
      </c>
      <c r="G49" s="340"/>
      <c r="H49" s="340"/>
      <c r="I49" s="173"/>
      <c r="J49" s="173"/>
      <c r="K49" s="173"/>
      <c r="L49" s="173"/>
      <c r="M49" s="173"/>
      <c r="N49" s="173"/>
      <c r="O49" s="21" t="s">
        <v>358</v>
      </c>
      <c r="P49" s="175"/>
      <c r="Q49" s="21" t="s">
        <v>209</v>
      </c>
      <c r="R49" s="175"/>
      <c r="S49" s="21" t="s">
        <v>209</v>
      </c>
      <c r="T49" s="175"/>
      <c r="U49" s="21"/>
      <c r="Z49" s="98"/>
    </row>
    <row r="50" spans="2:26" s="28" customFormat="1">
      <c r="B50" s="97"/>
      <c r="C50" s="173"/>
      <c r="D50" s="173" t="str" cm="1">
        <f t="array" ref="D50">IFERROR(VLOOKUP($C50, $C$7:$H$22, 3, F), "")</f>
        <v/>
      </c>
      <c r="E50" s="173" t="str" cm="1">
        <f t="array" ref="E50">IFERROR(VLOOKUP($C50, $C$7:$H$22, 4, F), "")</f>
        <v/>
      </c>
      <c r="F50" s="173" t="str" cm="1">
        <f t="array" ref="F50">IFERROR(VLOOKUP($C50, $C$7:$H$22, 5, F), "")</f>
        <v/>
      </c>
      <c r="G50" s="340"/>
      <c r="H50" s="340"/>
      <c r="I50" s="173"/>
      <c r="J50" s="173"/>
      <c r="K50" s="173"/>
      <c r="L50" s="173"/>
      <c r="M50" s="173"/>
      <c r="N50" s="173"/>
      <c r="O50" s="21" t="s">
        <v>358</v>
      </c>
      <c r="P50" s="175"/>
      <c r="Q50" s="21" t="s">
        <v>209</v>
      </c>
      <c r="R50" s="175"/>
      <c r="S50" s="21" t="s">
        <v>209</v>
      </c>
      <c r="T50" s="175"/>
      <c r="U50" s="21"/>
      <c r="Z50" s="98"/>
    </row>
    <row r="51" spans="2:26" s="28" customFormat="1">
      <c r="B51" s="97"/>
      <c r="C51" s="173"/>
      <c r="D51" s="173" t="str" cm="1">
        <f t="array" ref="D51">IFERROR(VLOOKUP($C51, $C$7:$H$22, 3, F), "")</f>
        <v/>
      </c>
      <c r="E51" s="173" t="str" cm="1">
        <f t="array" ref="E51">IFERROR(VLOOKUP($C51, $C$7:$H$22, 4, F), "")</f>
        <v/>
      </c>
      <c r="F51" s="173" t="str" cm="1">
        <f t="array" ref="F51">IFERROR(VLOOKUP($C51, $C$7:$H$22, 5, F), "")</f>
        <v/>
      </c>
      <c r="G51" s="340"/>
      <c r="H51" s="340"/>
      <c r="I51" s="173"/>
      <c r="J51" s="173"/>
      <c r="K51" s="173"/>
      <c r="L51" s="173"/>
      <c r="M51" s="173"/>
      <c r="N51" s="173"/>
      <c r="O51" s="21" t="s">
        <v>358</v>
      </c>
      <c r="P51" s="175"/>
      <c r="Q51" s="21" t="s">
        <v>209</v>
      </c>
      <c r="R51" s="175"/>
      <c r="S51" s="21" t="s">
        <v>209</v>
      </c>
      <c r="T51" s="175"/>
      <c r="U51" s="21"/>
      <c r="Z51" s="98"/>
    </row>
    <row r="52" spans="2:26" s="28" customFormat="1">
      <c r="B52" s="97"/>
      <c r="C52" s="173"/>
      <c r="D52" s="173" t="str" cm="1">
        <f t="array" ref="D52">IFERROR(VLOOKUP($C52, $C$7:$H$22, 3, F), "")</f>
        <v/>
      </c>
      <c r="E52" s="173" t="str" cm="1">
        <f t="array" ref="E52">IFERROR(VLOOKUP($C52, $C$7:$H$22, 4, F), "")</f>
        <v/>
      </c>
      <c r="F52" s="173" t="str" cm="1">
        <f t="array" ref="F52">IFERROR(VLOOKUP($C52, $C$7:$H$22, 5, F), "")</f>
        <v/>
      </c>
      <c r="G52" s="340"/>
      <c r="H52" s="340"/>
      <c r="I52" s="173"/>
      <c r="J52" s="173"/>
      <c r="K52" s="173"/>
      <c r="L52" s="173"/>
      <c r="M52" s="173"/>
      <c r="N52" s="173"/>
      <c r="O52" s="21" t="s">
        <v>358</v>
      </c>
      <c r="P52" s="175"/>
      <c r="Q52" s="21" t="s">
        <v>209</v>
      </c>
      <c r="R52" s="175"/>
      <c r="S52" s="21" t="s">
        <v>209</v>
      </c>
      <c r="T52" s="175"/>
      <c r="U52" s="21"/>
      <c r="Z52" s="98"/>
    </row>
    <row r="53" spans="2:26" s="28" customFormat="1">
      <c r="B53" s="97"/>
      <c r="C53" s="173"/>
      <c r="D53" s="173" t="str" cm="1">
        <f t="array" ref="D53">IFERROR(VLOOKUP($C53, $C$7:$H$22, 3, F), "")</f>
        <v/>
      </c>
      <c r="E53" s="173" t="str" cm="1">
        <f t="array" ref="E53">IFERROR(VLOOKUP($C53, $C$7:$H$22, 4, F), "")</f>
        <v/>
      </c>
      <c r="F53" s="173" t="str" cm="1">
        <f t="array" ref="F53">IFERROR(VLOOKUP($C53, $C$7:$H$22, 5, F), "")</f>
        <v/>
      </c>
      <c r="G53" s="340"/>
      <c r="H53" s="340"/>
      <c r="I53" s="173"/>
      <c r="J53" s="173"/>
      <c r="K53" s="173"/>
      <c r="L53" s="173"/>
      <c r="M53" s="173"/>
      <c r="N53" s="173"/>
      <c r="O53" s="21" t="s">
        <v>358</v>
      </c>
      <c r="P53" s="175"/>
      <c r="Q53" s="21" t="s">
        <v>209</v>
      </c>
      <c r="R53" s="175"/>
      <c r="S53" s="21" t="s">
        <v>209</v>
      </c>
      <c r="T53" s="175"/>
      <c r="U53" s="21"/>
      <c r="Z53" s="98"/>
    </row>
    <row r="54" spans="2:26" s="28" customFormat="1">
      <c r="B54" s="97"/>
      <c r="C54" s="173"/>
      <c r="D54" s="173" t="str" cm="1">
        <f t="array" ref="D54">IFERROR(VLOOKUP($C54, $C$7:$H$22, 3, F), "")</f>
        <v/>
      </c>
      <c r="E54" s="173" t="str" cm="1">
        <f t="array" ref="E54">IFERROR(VLOOKUP($C54, $C$7:$H$22, 4, F), "")</f>
        <v/>
      </c>
      <c r="F54" s="173" t="str" cm="1">
        <f t="array" ref="F54">IFERROR(VLOOKUP($C54, $C$7:$H$22, 5, F), "")</f>
        <v/>
      </c>
      <c r="G54" s="340"/>
      <c r="H54" s="340"/>
      <c r="I54" s="173"/>
      <c r="J54" s="173"/>
      <c r="K54" s="173"/>
      <c r="L54" s="173"/>
      <c r="M54" s="173"/>
      <c r="N54" s="173"/>
      <c r="O54" s="21" t="s">
        <v>358</v>
      </c>
      <c r="P54" s="175"/>
      <c r="Q54" s="21" t="s">
        <v>209</v>
      </c>
      <c r="R54" s="175"/>
      <c r="S54" s="21" t="s">
        <v>209</v>
      </c>
      <c r="T54" s="175"/>
      <c r="U54" s="21"/>
      <c r="Z54" s="98"/>
    </row>
    <row r="55" spans="2:26" s="28" customFormat="1">
      <c r="B55" s="97"/>
      <c r="C55" s="173"/>
      <c r="D55" s="173" t="str" cm="1">
        <f t="array" ref="D55">IFERROR(VLOOKUP($C55, $C$7:$H$22, 3, F), "")</f>
        <v/>
      </c>
      <c r="E55" s="173" t="str" cm="1">
        <f t="array" ref="E55">IFERROR(VLOOKUP($C55, $C$7:$H$22, 4, F), "")</f>
        <v/>
      </c>
      <c r="F55" s="173" t="str" cm="1">
        <f t="array" ref="F55">IFERROR(VLOOKUP($C55, $C$7:$H$22, 5, F), "")</f>
        <v/>
      </c>
      <c r="G55" s="340"/>
      <c r="H55" s="340"/>
      <c r="I55" s="173"/>
      <c r="J55" s="173"/>
      <c r="K55" s="173"/>
      <c r="L55" s="173"/>
      <c r="M55" s="173"/>
      <c r="N55" s="173"/>
      <c r="O55" s="21" t="s">
        <v>358</v>
      </c>
      <c r="P55" s="175"/>
      <c r="Q55" s="21" t="s">
        <v>209</v>
      </c>
      <c r="R55" s="175"/>
      <c r="S55" s="21" t="s">
        <v>209</v>
      </c>
      <c r="T55" s="175"/>
      <c r="U55" s="21"/>
      <c r="Z55" s="98"/>
    </row>
    <row r="56" spans="2:26" s="28" customFormat="1">
      <c r="B56" s="97"/>
      <c r="C56" s="173"/>
      <c r="D56" s="173" t="str" cm="1">
        <f t="array" ref="D56">IFERROR(VLOOKUP($C56, $C$7:$H$22, 3, F), "")</f>
        <v/>
      </c>
      <c r="E56" s="173" t="str" cm="1">
        <f t="array" ref="E56">IFERROR(VLOOKUP($C56, $C$7:$H$22, 4, F), "")</f>
        <v/>
      </c>
      <c r="F56" s="173" t="str" cm="1">
        <f t="array" ref="F56">IFERROR(VLOOKUP($C56, $C$7:$H$22, 5, F), "")</f>
        <v/>
      </c>
      <c r="G56" s="340"/>
      <c r="H56" s="340"/>
      <c r="I56" s="173"/>
      <c r="J56" s="173"/>
      <c r="K56" s="173"/>
      <c r="L56" s="173"/>
      <c r="M56" s="173"/>
      <c r="N56" s="173"/>
      <c r="O56" s="21" t="s">
        <v>358</v>
      </c>
      <c r="P56" s="175"/>
      <c r="Q56" s="21" t="s">
        <v>209</v>
      </c>
      <c r="R56" s="175"/>
      <c r="S56" s="21" t="s">
        <v>209</v>
      </c>
      <c r="T56" s="175"/>
      <c r="U56" s="21"/>
      <c r="Z56" s="98"/>
    </row>
    <row r="57" spans="2:26" s="28" customFormat="1">
      <c r="B57" s="97"/>
      <c r="C57" s="173"/>
      <c r="D57" s="173" t="str" cm="1">
        <f t="array" ref="D57">IFERROR(VLOOKUP($C57, $C$7:$H$22, 3, F), "")</f>
        <v/>
      </c>
      <c r="E57" s="173" t="str" cm="1">
        <f t="array" ref="E57">IFERROR(VLOOKUP($C57, $C$7:$H$22, 4, F), "")</f>
        <v/>
      </c>
      <c r="F57" s="173" t="str" cm="1">
        <f t="array" ref="F57">IFERROR(VLOOKUP($C57, $C$7:$H$22, 5, F), "")</f>
        <v/>
      </c>
      <c r="G57" s="340"/>
      <c r="H57" s="340"/>
      <c r="I57" s="173"/>
      <c r="J57" s="173"/>
      <c r="K57" s="173"/>
      <c r="L57" s="173"/>
      <c r="M57" s="173"/>
      <c r="N57" s="173"/>
      <c r="O57" s="21" t="s">
        <v>358</v>
      </c>
      <c r="P57" s="175"/>
      <c r="Q57" s="21" t="s">
        <v>209</v>
      </c>
      <c r="R57" s="175"/>
      <c r="S57" s="21" t="s">
        <v>209</v>
      </c>
      <c r="T57" s="175"/>
      <c r="U57" s="21"/>
      <c r="Z57" s="98"/>
    </row>
    <row r="58" spans="2:26" s="28" customFormat="1">
      <c r="B58" s="97"/>
      <c r="C58" s="173"/>
      <c r="D58" s="173" t="str" cm="1">
        <f t="array" ref="D58">IFERROR(VLOOKUP($C58, $C$7:$H$22, 3, F), "")</f>
        <v/>
      </c>
      <c r="E58" s="173" t="str" cm="1">
        <f t="array" ref="E58">IFERROR(VLOOKUP($C58, $C$7:$H$22, 4, F), "")</f>
        <v/>
      </c>
      <c r="F58" s="173" t="str" cm="1">
        <f t="array" ref="F58">IFERROR(VLOOKUP($C58, $C$7:$H$22, 5, F), "")</f>
        <v/>
      </c>
      <c r="G58" s="340"/>
      <c r="H58" s="340"/>
      <c r="I58" s="173"/>
      <c r="J58" s="173"/>
      <c r="K58" s="173"/>
      <c r="L58" s="173"/>
      <c r="M58" s="173"/>
      <c r="N58" s="173"/>
      <c r="O58" s="21" t="s">
        <v>358</v>
      </c>
      <c r="P58" s="175"/>
      <c r="Q58" s="21" t="s">
        <v>209</v>
      </c>
      <c r="R58" s="175"/>
      <c r="S58" s="21" t="s">
        <v>209</v>
      </c>
      <c r="T58" s="175"/>
      <c r="U58" s="21"/>
      <c r="Z58" s="98"/>
    </row>
    <row r="59" spans="2:26" s="28" customFormat="1">
      <c r="B59" s="97"/>
      <c r="P59" s="21"/>
      <c r="Q59" s="21"/>
      <c r="R59" s="21"/>
      <c r="S59" s="21"/>
      <c r="T59" s="21"/>
      <c r="U59" s="21"/>
      <c r="Z59" s="98"/>
    </row>
    <row r="60" spans="2:26" s="28" customFormat="1" ht="21">
      <c r="B60" s="97"/>
      <c r="C60" s="244" t="s">
        <v>357</v>
      </c>
      <c r="D60" s="245"/>
      <c r="E60" s="245"/>
      <c r="F60" s="245"/>
      <c r="G60" s="245"/>
      <c r="H60" s="245"/>
      <c r="I60" s="245"/>
      <c r="J60" s="3"/>
      <c r="K60" s="3"/>
      <c r="L60" s="3"/>
      <c r="M60" s="48"/>
      <c r="P60" s="21"/>
      <c r="Q60" s="21"/>
      <c r="R60" s="21"/>
      <c r="S60" s="21"/>
      <c r="T60" s="21"/>
      <c r="U60" s="21"/>
      <c r="Z60" s="98"/>
    </row>
    <row r="61" spans="2:26" s="28" customFormat="1">
      <c r="B61" s="97"/>
      <c r="C61" s="330" t="s">
        <v>268</v>
      </c>
      <c r="D61" s="71" t="s">
        <v>112</v>
      </c>
      <c r="E61" s="72" t="s">
        <v>337</v>
      </c>
      <c r="F61" s="103" t="s">
        <v>338</v>
      </c>
      <c r="G61" s="75" t="s">
        <v>114</v>
      </c>
      <c r="H61" s="76" t="s">
        <v>115</v>
      </c>
      <c r="I61" s="74" t="s">
        <v>60</v>
      </c>
      <c r="J61" s="3"/>
      <c r="K61" s="3"/>
      <c r="L61" s="3"/>
      <c r="Z61" s="98"/>
    </row>
    <row r="62" spans="2:26" s="28" customFormat="1">
      <c r="B62" s="97"/>
      <c r="C62" s="330"/>
      <c r="D62" s="78"/>
      <c r="E62" s="79" t="s">
        <v>91</v>
      </c>
      <c r="F62" s="82" t="s">
        <v>91</v>
      </c>
      <c r="G62" s="104"/>
      <c r="H62" s="105"/>
      <c r="I62" s="81" t="s">
        <v>92</v>
      </c>
      <c r="J62" s="3"/>
      <c r="K62" s="3"/>
      <c r="L62" s="3"/>
      <c r="Z62" s="98"/>
    </row>
    <row r="63" spans="2:26" s="28" customFormat="1">
      <c r="B63" s="97"/>
      <c r="C63" s="143"/>
      <c r="D63" s="147"/>
      <c r="E63" s="147"/>
      <c r="F63" s="147"/>
      <c r="G63" s="147"/>
      <c r="H63" s="147"/>
      <c r="I63" s="147"/>
      <c r="J63" s="106" t="s">
        <v>397</v>
      </c>
      <c r="K63" s="51"/>
      <c r="L63" s="51"/>
      <c r="M63" s="3"/>
      <c r="Z63" s="98"/>
    </row>
    <row r="64" spans="2:26" s="28" customFormat="1">
      <c r="B64" s="97"/>
      <c r="C64" s="143"/>
      <c r="D64" s="143"/>
      <c r="E64" s="143"/>
      <c r="F64" s="143"/>
      <c r="G64" s="143"/>
      <c r="H64" s="143"/>
      <c r="I64" s="143"/>
      <c r="J64" s="51" t="s">
        <v>396</v>
      </c>
      <c r="K64" s="51"/>
      <c r="L64" s="174" t="b">
        <v>0</v>
      </c>
      <c r="M64" s="3"/>
      <c r="Z64" s="98"/>
    </row>
    <row r="65" spans="2:26" s="28" customFormat="1">
      <c r="B65" s="97"/>
      <c r="C65" s="143"/>
      <c r="D65" s="143"/>
      <c r="E65" s="143"/>
      <c r="F65" s="143"/>
      <c r="G65" s="143"/>
      <c r="H65" s="143"/>
      <c r="I65" s="143"/>
      <c r="J65" s="3"/>
      <c r="K65" s="3"/>
      <c r="L65" s="3"/>
      <c r="M65" s="3"/>
      <c r="Z65" s="98"/>
    </row>
    <row r="66" spans="2:26" s="28" customFormat="1">
      <c r="B66" s="97"/>
      <c r="C66" s="143"/>
      <c r="D66" s="143"/>
      <c r="E66" s="143"/>
      <c r="F66" s="143"/>
      <c r="G66" s="143"/>
      <c r="H66" s="143"/>
      <c r="I66" s="143"/>
      <c r="J66" s="3"/>
      <c r="K66" s="3"/>
      <c r="L66" s="3"/>
      <c r="M66" s="3"/>
      <c r="Z66" s="98"/>
    </row>
    <row r="67" spans="2:26" s="28" customFormat="1">
      <c r="B67" s="97"/>
      <c r="C67" s="143"/>
      <c r="D67" s="143"/>
      <c r="E67" s="143"/>
      <c r="F67" s="143"/>
      <c r="G67" s="143"/>
      <c r="H67" s="143"/>
      <c r="I67" s="143"/>
      <c r="J67" s="3"/>
      <c r="K67" s="3"/>
      <c r="L67" s="3"/>
      <c r="M67" s="3"/>
      <c r="Z67" s="98"/>
    </row>
    <row r="68" spans="2:26" s="28" customFormat="1">
      <c r="B68" s="97"/>
      <c r="C68" s="143"/>
      <c r="D68" s="143"/>
      <c r="E68" s="143"/>
      <c r="F68" s="143"/>
      <c r="G68" s="143"/>
      <c r="H68" s="143"/>
      <c r="I68" s="143"/>
      <c r="J68" s="3"/>
      <c r="K68" s="3"/>
      <c r="L68" s="3"/>
      <c r="M68" s="3"/>
      <c r="Z68" s="98"/>
    </row>
    <row r="69" spans="2:26" s="28" customFormat="1">
      <c r="B69" s="97"/>
      <c r="C69" s="143"/>
      <c r="D69" s="143"/>
      <c r="E69" s="143"/>
      <c r="F69" s="143"/>
      <c r="G69" s="143"/>
      <c r="H69" s="143"/>
      <c r="I69" s="143"/>
      <c r="J69" s="3"/>
      <c r="K69" s="3"/>
      <c r="L69" s="3"/>
      <c r="M69" s="3"/>
      <c r="Z69" s="98"/>
    </row>
    <row r="70" spans="2:26" s="28" customFormat="1">
      <c r="B70" s="97"/>
      <c r="C70" s="143"/>
      <c r="D70" s="143"/>
      <c r="E70" s="143"/>
      <c r="F70" s="143"/>
      <c r="G70" s="143"/>
      <c r="H70" s="143"/>
      <c r="I70" s="143"/>
      <c r="Z70" s="98"/>
    </row>
    <row r="71" spans="2:26" s="28" customFormat="1">
      <c r="B71" s="97"/>
      <c r="C71" s="143"/>
      <c r="D71" s="143"/>
      <c r="E71" s="143"/>
      <c r="F71" s="143"/>
      <c r="G71" s="143"/>
      <c r="H71" s="143"/>
      <c r="I71" s="143"/>
      <c r="Z71" s="98"/>
    </row>
    <row r="72" spans="2:26" s="28" customFormat="1">
      <c r="B72" s="97"/>
      <c r="C72" s="143"/>
      <c r="D72" s="143"/>
      <c r="E72" s="143"/>
      <c r="F72" s="143"/>
      <c r="G72" s="143"/>
      <c r="H72" s="143"/>
      <c r="I72" s="143"/>
      <c r="Z72" s="98"/>
    </row>
    <row r="73" spans="2:26" s="28" customFormat="1">
      <c r="B73" s="97"/>
      <c r="C73" s="143"/>
      <c r="D73" s="143"/>
      <c r="E73" s="143"/>
      <c r="F73" s="143"/>
      <c r="G73" s="143"/>
      <c r="H73" s="143"/>
      <c r="I73" s="143"/>
      <c r="Z73" s="98"/>
    </row>
    <row r="74" spans="2:26" s="28" customFormat="1">
      <c r="B74" s="97"/>
      <c r="Z74" s="98"/>
    </row>
    <row r="75" spans="2:26" s="28" customFormat="1" ht="21">
      <c r="B75" s="97"/>
      <c r="C75" s="333" t="s">
        <v>267</v>
      </c>
      <c r="D75" s="334"/>
      <c r="E75" s="334"/>
      <c r="F75" s="334"/>
      <c r="G75" s="334"/>
      <c r="H75" s="334"/>
      <c r="I75" s="334"/>
      <c r="J75" s="334"/>
      <c r="K75" s="334"/>
      <c r="L75" s="334"/>
      <c r="M75" s="334"/>
      <c r="N75" s="334"/>
      <c r="O75" s="335"/>
      <c r="Z75" s="98"/>
    </row>
    <row r="76" spans="2:26" s="28" customFormat="1" ht="16.05" customHeight="1">
      <c r="B76" s="97"/>
      <c r="C76" s="349" t="s">
        <v>268</v>
      </c>
      <c r="D76" s="349" t="s">
        <v>113</v>
      </c>
      <c r="E76" s="349" t="s">
        <v>114</v>
      </c>
      <c r="F76" s="349" t="s">
        <v>115</v>
      </c>
      <c r="G76" s="77" t="s">
        <v>60</v>
      </c>
      <c r="H76" s="349" t="s">
        <v>176</v>
      </c>
      <c r="I76" s="349"/>
      <c r="J76" s="331" t="s">
        <v>178</v>
      </c>
      <c r="K76" s="331" t="s">
        <v>179</v>
      </c>
      <c r="L76" s="331" t="s">
        <v>60</v>
      </c>
      <c r="M76" s="331" t="s">
        <v>180</v>
      </c>
      <c r="N76" s="331" t="s">
        <v>181</v>
      </c>
      <c r="O76" s="331" t="s">
        <v>182</v>
      </c>
      <c r="P76" s="107" t="s">
        <v>265</v>
      </c>
      <c r="Q76" s="106"/>
      <c r="R76" s="106"/>
      <c r="S76" s="106"/>
      <c r="T76" s="106"/>
      <c r="U76" s="106"/>
      <c r="V76" s="106"/>
      <c r="W76" s="106"/>
      <c r="X76" s="106"/>
      <c r="Y76" s="106"/>
      <c r="Z76" s="108"/>
    </row>
    <row r="77" spans="2:26" s="28" customFormat="1">
      <c r="B77" s="97"/>
      <c r="C77" s="349"/>
      <c r="D77" s="349"/>
      <c r="E77" s="349"/>
      <c r="F77" s="349"/>
      <c r="G77" s="83" t="s">
        <v>92</v>
      </c>
      <c r="H77" s="349"/>
      <c r="I77" s="349"/>
      <c r="J77" s="332"/>
      <c r="K77" s="332"/>
      <c r="L77" s="332"/>
      <c r="M77" s="332"/>
      <c r="N77" s="332"/>
      <c r="O77" s="332"/>
      <c r="P77" s="99"/>
      <c r="Q77" s="100"/>
      <c r="R77" s="100"/>
      <c r="S77" s="100"/>
      <c r="T77" s="100"/>
      <c r="U77" s="100" t="s">
        <v>204</v>
      </c>
      <c r="V77" s="100" t="s">
        <v>209</v>
      </c>
      <c r="W77" s="100" t="s">
        <v>210</v>
      </c>
      <c r="X77" s="100" t="s">
        <v>209</v>
      </c>
      <c r="Y77" s="100" t="s">
        <v>205</v>
      </c>
      <c r="Z77" s="98"/>
    </row>
    <row r="78" spans="2:26" s="28" customFormat="1">
      <c r="B78" s="97"/>
      <c r="C78" s="180"/>
      <c r="D78" s="143"/>
      <c r="E78" s="143"/>
      <c r="F78" s="143"/>
      <c r="G78" s="143"/>
      <c r="H78" s="340"/>
      <c r="I78" s="340"/>
      <c r="J78" s="173"/>
      <c r="K78" s="173"/>
      <c r="L78" s="173"/>
      <c r="M78" s="173"/>
      <c r="N78" s="173"/>
      <c r="O78" s="173"/>
      <c r="P78" s="328" t="s">
        <v>358</v>
      </c>
      <c r="Q78" s="329"/>
      <c r="R78" s="329"/>
      <c r="S78" s="329"/>
      <c r="T78" s="329"/>
      <c r="U78" s="175"/>
      <c r="V78" s="21" t="s">
        <v>209</v>
      </c>
      <c r="W78" s="175"/>
      <c r="X78" s="21" t="s">
        <v>209</v>
      </c>
      <c r="Y78" s="175"/>
      <c r="Z78" s="98"/>
    </row>
    <row r="79" spans="2:26" s="28" customFormat="1">
      <c r="B79" s="97"/>
      <c r="C79" s="173"/>
      <c r="D79" s="143" t="str">
        <f>IFERROR(VLOOKUP($C79, C64:I74, 3, FALSE), "")</f>
        <v/>
      </c>
      <c r="E79" s="143" t="str">
        <f t="shared" ref="E79:E107" si="0">IFERROR(VLOOKUP($C79, $C$63:$I$73, 5, FALSE), "")</f>
        <v/>
      </c>
      <c r="F79" s="143" t="str">
        <f t="shared" ref="F79:F107" si="1">IFERROR(VLOOKUP($C79, $C$63:$I$73, 6, FALSE), "")</f>
        <v/>
      </c>
      <c r="G79" s="143" t="str">
        <f t="shared" ref="G79:G107" si="2">IFERROR(VLOOKUP($C79, $C$63:$I$73, 7, FALSE), "")</f>
        <v/>
      </c>
      <c r="H79" s="340"/>
      <c r="I79" s="340"/>
      <c r="J79" s="173"/>
      <c r="K79" s="173"/>
      <c r="L79" s="173"/>
      <c r="M79" s="173"/>
      <c r="N79" s="173"/>
      <c r="O79" s="173"/>
      <c r="P79" s="328" t="s">
        <v>358</v>
      </c>
      <c r="Q79" s="329"/>
      <c r="R79" s="329"/>
      <c r="S79" s="329"/>
      <c r="T79" s="329"/>
      <c r="U79" s="175"/>
      <c r="V79" s="21" t="s">
        <v>209</v>
      </c>
      <c r="W79" s="175"/>
      <c r="X79" s="21" t="s">
        <v>209</v>
      </c>
      <c r="Y79" s="175"/>
      <c r="Z79" s="98"/>
    </row>
    <row r="80" spans="2:26" s="28" customFormat="1">
      <c r="B80" s="97"/>
      <c r="C80" s="173"/>
      <c r="D80" s="143" t="str">
        <f t="shared" ref="D80:D90" si="3">IFERROR(VLOOKUP($C80, C65:I74, 3, FALSE), "")</f>
        <v/>
      </c>
      <c r="E80" s="143" t="str">
        <f t="shared" si="0"/>
        <v/>
      </c>
      <c r="F80" s="143" t="str">
        <f t="shared" si="1"/>
        <v/>
      </c>
      <c r="G80" s="143" t="str">
        <f t="shared" si="2"/>
        <v/>
      </c>
      <c r="H80" s="340"/>
      <c r="I80" s="340"/>
      <c r="J80" s="173"/>
      <c r="K80" s="173"/>
      <c r="L80" s="173"/>
      <c r="M80" s="173"/>
      <c r="N80" s="173"/>
      <c r="O80" s="173"/>
      <c r="P80" s="328" t="s">
        <v>358</v>
      </c>
      <c r="Q80" s="329"/>
      <c r="R80" s="329"/>
      <c r="S80" s="329"/>
      <c r="T80" s="329"/>
      <c r="U80" s="175"/>
      <c r="V80" s="21" t="s">
        <v>209</v>
      </c>
      <c r="W80" s="175"/>
      <c r="X80" s="21" t="s">
        <v>209</v>
      </c>
      <c r="Y80" s="175"/>
      <c r="Z80" s="98"/>
    </row>
    <row r="81" spans="2:26" s="28" customFormat="1">
      <c r="B81" s="97"/>
      <c r="C81" s="173"/>
      <c r="D81" s="143" t="str">
        <f t="shared" si="3"/>
        <v/>
      </c>
      <c r="E81" s="143" t="str">
        <f t="shared" si="0"/>
        <v/>
      </c>
      <c r="F81" s="143" t="str">
        <f t="shared" si="1"/>
        <v/>
      </c>
      <c r="G81" s="143" t="str">
        <f t="shared" si="2"/>
        <v/>
      </c>
      <c r="H81" s="340"/>
      <c r="I81" s="340"/>
      <c r="J81" s="173"/>
      <c r="K81" s="173"/>
      <c r="L81" s="173"/>
      <c r="M81" s="173"/>
      <c r="N81" s="173"/>
      <c r="O81" s="173"/>
      <c r="P81" s="328" t="s">
        <v>358</v>
      </c>
      <c r="Q81" s="329"/>
      <c r="R81" s="329"/>
      <c r="S81" s="329"/>
      <c r="T81" s="329"/>
      <c r="U81" s="175"/>
      <c r="V81" s="21" t="s">
        <v>209</v>
      </c>
      <c r="W81" s="175"/>
      <c r="X81" s="21" t="s">
        <v>209</v>
      </c>
      <c r="Y81" s="175"/>
      <c r="Z81" s="98"/>
    </row>
    <row r="82" spans="2:26" s="28" customFormat="1">
      <c r="B82" s="97"/>
      <c r="C82" s="173"/>
      <c r="D82" s="143" t="str">
        <f t="shared" si="3"/>
        <v/>
      </c>
      <c r="E82" s="143" t="str">
        <f t="shared" si="0"/>
        <v/>
      </c>
      <c r="F82" s="143" t="str">
        <f t="shared" si="1"/>
        <v/>
      </c>
      <c r="G82" s="143" t="str">
        <f t="shared" si="2"/>
        <v/>
      </c>
      <c r="H82" s="340"/>
      <c r="I82" s="340"/>
      <c r="J82" s="173"/>
      <c r="K82" s="173"/>
      <c r="L82" s="173"/>
      <c r="M82" s="173"/>
      <c r="N82" s="173"/>
      <c r="O82" s="173"/>
      <c r="P82" s="328" t="s">
        <v>358</v>
      </c>
      <c r="Q82" s="329"/>
      <c r="R82" s="329"/>
      <c r="S82" s="329"/>
      <c r="T82" s="329"/>
      <c r="U82" s="175"/>
      <c r="V82" s="21" t="s">
        <v>209</v>
      </c>
      <c r="W82" s="175"/>
      <c r="X82" s="21" t="s">
        <v>209</v>
      </c>
      <c r="Y82" s="175"/>
      <c r="Z82" s="98"/>
    </row>
    <row r="83" spans="2:26" s="28" customFormat="1">
      <c r="B83" s="97"/>
      <c r="C83" s="173"/>
      <c r="D83" s="143" t="str">
        <f t="shared" si="3"/>
        <v/>
      </c>
      <c r="E83" s="143" t="str">
        <f t="shared" si="0"/>
        <v/>
      </c>
      <c r="F83" s="143" t="str">
        <f t="shared" si="1"/>
        <v/>
      </c>
      <c r="G83" s="143" t="str">
        <f t="shared" si="2"/>
        <v/>
      </c>
      <c r="H83" s="340"/>
      <c r="I83" s="340"/>
      <c r="J83" s="173"/>
      <c r="K83" s="173"/>
      <c r="L83" s="173"/>
      <c r="M83" s="173"/>
      <c r="N83" s="173"/>
      <c r="O83" s="173"/>
      <c r="P83" s="328" t="s">
        <v>358</v>
      </c>
      <c r="Q83" s="329"/>
      <c r="R83" s="329"/>
      <c r="S83" s="329"/>
      <c r="T83" s="329"/>
      <c r="U83" s="175"/>
      <c r="V83" s="21" t="s">
        <v>209</v>
      </c>
      <c r="W83" s="175"/>
      <c r="X83" s="21" t="s">
        <v>209</v>
      </c>
      <c r="Y83" s="175"/>
      <c r="Z83" s="98"/>
    </row>
    <row r="84" spans="2:26" s="28" customFormat="1">
      <c r="B84" s="97"/>
      <c r="C84" s="173"/>
      <c r="D84" s="143" t="str">
        <f t="shared" si="3"/>
        <v/>
      </c>
      <c r="E84" s="143" t="str">
        <f t="shared" si="0"/>
        <v/>
      </c>
      <c r="F84" s="143" t="str">
        <f t="shared" si="1"/>
        <v/>
      </c>
      <c r="G84" s="143" t="str">
        <f t="shared" si="2"/>
        <v/>
      </c>
      <c r="H84" s="340"/>
      <c r="I84" s="340"/>
      <c r="J84" s="173"/>
      <c r="K84" s="173"/>
      <c r="L84" s="173"/>
      <c r="M84" s="173"/>
      <c r="N84" s="173"/>
      <c r="O84" s="173"/>
      <c r="P84" s="328" t="s">
        <v>358</v>
      </c>
      <c r="Q84" s="329"/>
      <c r="R84" s="329"/>
      <c r="S84" s="329"/>
      <c r="T84" s="329"/>
      <c r="U84" s="175"/>
      <c r="V84" s="21" t="s">
        <v>209</v>
      </c>
      <c r="W84" s="175"/>
      <c r="X84" s="21" t="s">
        <v>209</v>
      </c>
      <c r="Y84" s="175"/>
      <c r="Z84" s="98"/>
    </row>
    <row r="85" spans="2:26" s="28" customFormat="1">
      <c r="B85" s="97"/>
      <c r="C85" s="173"/>
      <c r="D85" s="143" t="str">
        <f t="shared" si="3"/>
        <v/>
      </c>
      <c r="E85" s="143" t="str">
        <f t="shared" si="0"/>
        <v/>
      </c>
      <c r="F85" s="143" t="str">
        <f t="shared" si="1"/>
        <v/>
      </c>
      <c r="G85" s="143" t="str">
        <f t="shared" si="2"/>
        <v/>
      </c>
      <c r="H85" s="340"/>
      <c r="I85" s="340"/>
      <c r="J85" s="173"/>
      <c r="K85" s="173"/>
      <c r="L85" s="173"/>
      <c r="M85" s="173"/>
      <c r="N85" s="173"/>
      <c r="O85" s="173"/>
      <c r="P85" s="328" t="s">
        <v>358</v>
      </c>
      <c r="Q85" s="329"/>
      <c r="R85" s="329"/>
      <c r="S85" s="329"/>
      <c r="T85" s="329"/>
      <c r="U85" s="175"/>
      <c r="V85" s="21" t="s">
        <v>209</v>
      </c>
      <c r="W85" s="175"/>
      <c r="X85" s="21" t="s">
        <v>209</v>
      </c>
      <c r="Y85" s="175"/>
      <c r="Z85" s="98"/>
    </row>
    <row r="86" spans="2:26" s="28" customFormat="1">
      <c r="B86" s="97"/>
      <c r="C86" s="173"/>
      <c r="D86" s="143" t="str">
        <f t="shared" si="3"/>
        <v/>
      </c>
      <c r="E86" s="143" t="str">
        <f t="shared" si="0"/>
        <v/>
      </c>
      <c r="F86" s="143" t="str">
        <f t="shared" si="1"/>
        <v/>
      </c>
      <c r="G86" s="143" t="str">
        <f t="shared" si="2"/>
        <v/>
      </c>
      <c r="H86" s="340"/>
      <c r="I86" s="340"/>
      <c r="J86" s="173"/>
      <c r="K86" s="173"/>
      <c r="L86" s="173"/>
      <c r="M86" s="173"/>
      <c r="N86" s="173"/>
      <c r="O86" s="173"/>
      <c r="P86" s="328" t="s">
        <v>358</v>
      </c>
      <c r="Q86" s="329"/>
      <c r="R86" s="329"/>
      <c r="S86" s="329"/>
      <c r="T86" s="329"/>
      <c r="U86" s="175"/>
      <c r="V86" s="21" t="s">
        <v>209</v>
      </c>
      <c r="W86" s="175"/>
      <c r="X86" s="21" t="s">
        <v>209</v>
      </c>
      <c r="Y86" s="175"/>
      <c r="Z86" s="98"/>
    </row>
    <row r="87" spans="2:26" s="28" customFormat="1">
      <c r="B87" s="97"/>
      <c r="C87" s="173"/>
      <c r="D87" s="143" t="str">
        <f t="shared" si="3"/>
        <v/>
      </c>
      <c r="E87" s="143" t="str">
        <f t="shared" si="0"/>
        <v/>
      </c>
      <c r="F87" s="143" t="str">
        <f t="shared" si="1"/>
        <v/>
      </c>
      <c r="G87" s="143" t="str">
        <f t="shared" si="2"/>
        <v/>
      </c>
      <c r="H87" s="340"/>
      <c r="I87" s="340"/>
      <c r="J87" s="173"/>
      <c r="K87" s="173"/>
      <c r="L87" s="173"/>
      <c r="M87" s="173"/>
      <c r="N87" s="173"/>
      <c r="O87" s="173"/>
      <c r="P87" s="328" t="s">
        <v>358</v>
      </c>
      <c r="Q87" s="329"/>
      <c r="R87" s="329"/>
      <c r="S87" s="329"/>
      <c r="T87" s="329"/>
      <c r="U87" s="175"/>
      <c r="V87" s="21" t="s">
        <v>209</v>
      </c>
      <c r="W87" s="175"/>
      <c r="X87" s="21" t="s">
        <v>209</v>
      </c>
      <c r="Y87" s="175"/>
      <c r="Z87" s="98"/>
    </row>
    <row r="88" spans="2:26" s="28" customFormat="1">
      <c r="B88" s="97"/>
      <c r="C88" s="173"/>
      <c r="D88" s="143" t="str">
        <f t="shared" si="3"/>
        <v/>
      </c>
      <c r="E88" s="143" t="str">
        <f t="shared" si="0"/>
        <v/>
      </c>
      <c r="F88" s="143" t="str">
        <f t="shared" si="1"/>
        <v/>
      </c>
      <c r="G88" s="143" t="str">
        <f t="shared" si="2"/>
        <v/>
      </c>
      <c r="H88" s="340"/>
      <c r="I88" s="340"/>
      <c r="J88" s="173"/>
      <c r="K88" s="173"/>
      <c r="L88" s="173"/>
      <c r="M88" s="173"/>
      <c r="N88" s="173"/>
      <c r="O88" s="173"/>
      <c r="P88" s="328" t="s">
        <v>358</v>
      </c>
      <c r="Q88" s="329"/>
      <c r="R88" s="329"/>
      <c r="S88" s="329"/>
      <c r="T88" s="329"/>
      <c r="U88" s="175"/>
      <c r="V88" s="21" t="s">
        <v>209</v>
      </c>
      <c r="W88" s="175"/>
      <c r="X88" s="21" t="s">
        <v>209</v>
      </c>
      <c r="Y88" s="175"/>
      <c r="Z88" s="98"/>
    </row>
    <row r="89" spans="2:26" s="28" customFormat="1">
      <c r="B89" s="97"/>
      <c r="C89" s="173"/>
      <c r="D89" s="143" t="str">
        <f t="shared" si="3"/>
        <v/>
      </c>
      <c r="E89" s="143" t="str">
        <f t="shared" si="0"/>
        <v/>
      </c>
      <c r="F89" s="143" t="str">
        <f t="shared" si="1"/>
        <v/>
      </c>
      <c r="G89" s="143" t="str">
        <f t="shared" si="2"/>
        <v/>
      </c>
      <c r="H89" s="340"/>
      <c r="I89" s="340"/>
      <c r="J89" s="173"/>
      <c r="K89" s="173"/>
      <c r="L89" s="173"/>
      <c r="M89" s="173"/>
      <c r="N89" s="173"/>
      <c r="O89" s="173"/>
      <c r="P89" s="328" t="s">
        <v>358</v>
      </c>
      <c r="Q89" s="329"/>
      <c r="R89" s="329"/>
      <c r="S89" s="329"/>
      <c r="T89" s="329"/>
      <c r="U89" s="175"/>
      <c r="V89" s="21" t="s">
        <v>209</v>
      </c>
      <c r="W89" s="175"/>
      <c r="X89" s="21" t="s">
        <v>209</v>
      </c>
      <c r="Y89" s="175"/>
      <c r="Z89" s="98"/>
    </row>
    <row r="90" spans="2:26" s="28" customFormat="1">
      <c r="B90" s="97"/>
      <c r="C90" s="173"/>
      <c r="D90" s="143" t="str">
        <f t="shared" si="3"/>
        <v/>
      </c>
      <c r="E90" s="143" t="str">
        <f t="shared" si="0"/>
        <v/>
      </c>
      <c r="F90" s="143" t="str">
        <f t="shared" si="1"/>
        <v/>
      </c>
      <c r="G90" s="143" t="str">
        <f t="shared" si="2"/>
        <v/>
      </c>
      <c r="H90" s="340"/>
      <c r="I90" s="340"/>
      <c r="J90" s="173"/>
      <c r="K90" s="173"/>
      <c r="L90" s="173"/>
      <c r="M90" s="173"/>
      <c r="N90" s="173"/>
      <c r="O90" s="173"/>
      <c r="P90" s="328" t="s">
        <v>358</v>
      </c>
      <c r="Q90" s="329"/>
      <c r="R90" s="329"/>
      <c r="S90" s="329"/>
      <c r="T90" s="329"/>
      <c r="U90" s="175"/>
      <c r="V90" s="21" t="s">
        <v>209</v>
      </c>
      <c r="W90" s="175"/>
      <c r="X90" s="21" t="s">
        <v>209</v>
      </c>
      <c r="Y90" s="175"/>
      <c r="Z90" s="98"/>
    </row>
    <row r="91" spans="2:26" s="28" customFormat="1">
      <c r="B91" s="97"/>
      <c r="C91" s="173"/>
      <c r="D91" s="143" t="str">
        <f t="shared" ref="D91:D107" si="4">IFERROR(VLOOKUP($C91, C75:I85, 3, FALSE), "")</f>
        <v/>
      </c>
      <c r="E91" s="143" t="str">
        <f t="shared" si="0"/>
        <v/>
      </c>
      <c r="F91" s="143" t="str">
        <f t="shared" si="1"/>
        <v/>
      </c>
      <c r="G91" s="143" t="str">
        <f t="shared" si="2"/>
        <v/>
      </c>
      <c r="H91" s="340"/>
      <c r="I91" s="340"/>
      <c r="J91" s="173"/>
      <c r="K91" s="173"/>
      <c r="L91" s="173"/>
      <c r="M91" s="173"/>
      <c r="N91" s="173"/>
      <c r="O91" s="173"/>
      <c r="P91" s="328" t="s">
        <v>358</v>
      </c>
      <c r="Q91" s="329"/>
      <c r="R91" s="329"/>
      <c r="S91" s="329"/>
      <c r="T91" s="329"/>
      <c r="U91" s="175"/>
      <c r="V91" s="21" t="s">
        <v>209</v>
      </c>
      <c r="W91" s="175"/>
      <c r="X91" s="21" t="s">
        <v>209</v>
      </c>
      <c r="Y91" s="175"/>
      <c r="Z91" s="98"/>
    </row>
    <row r="92" spans="2:26" s="28" customFormat="1">
      <c r="B92" s="97"/>
      <c r="C92" s="173"/>
      <c r="D92" s="143" t="str">
        <f t="shared" si="4"/>
        <v/>
      </c>
      <c r="E92" s="143" t="str">
        <f t="shared" si="0"/>
        <v/>
      </c>
      <c r="F92" s="143" t="str">
        <f t="shared" si="1"/>
        <v/>
      </c>
      <c r="G92" s="143" t="str">
        <f t="shared" si="2"/>
        <v/>
      </c>
      <c r="H92" s="340"/>
      <c r="I92" s="340"/>
      <c r="J92" s="173"/>
      <c r="K92" s="173"/>
      <c r="L92" s="173"/>
      <c r="M92" s="173"/>
      <c r="N92" s="173"/>
      <c r="O92" s="173"/>
      <c r="P92" s="328" t="s">
        <v>358</v>
      </c>
      <c r="Q92" s="329"/>
      <c r="R92" s="329"/>
      <c r="S92" s="329"/>
      <c r="T92" s="329"/>
      <c r="U92" s="175"/>
      <c r="V92" s="21" t="s">
        <v>209</v>
      </c>
      <c r="W92" s="175"/>
      <c r="X92" s="21" t="s">
        <v>209</v>
      </c>
      <c r="Y92" s="175"/>
      <c r="Z92" s="98"/>
    </row>
    <row r="93" spans="2:26" s="28" customFormat="1">
      <c r="B93" s="97"/>
      <c r="C93" s="173"/>
      <c r="D93" s="143" t="str">
        <f t="shared" si="4"/>
        <v/>
      </c>
      <c r="E93" s="143" t="str">
        <f t="shared" si="0"/>
        <v/>
      </c>
      <c r="F93" s="143" t="str">
        <f t="shared" si="1"/>
        <v/>
      </c>
      <c r="G93" s="143" t="str">
        <f t="shared" si="2"/>
        <v/>
      </c>
      <c r="H93" s="340"/>
      <c r="I93" s="340"/>
      <c r="J93" s="173"/>
      <c r="K93" s="173"/>
      <c r="L93" s="173"/>
      <c r="M93" s="173"/>
      <c r="N93" s="173"/>
      <c r="O93" s="173"/>
      <c r="P93" s="328" t="s">
        <v>358</v>
      </c>
      <c r="Q93" s="329"/>
      <c r="R93" s="329"/>
      <c r="S93" s="329"/>
      <c r="T93" s="329"/>
      <c r="U93" s="175"/>
      <c r="V93" s="21" t="s">
        <v>209</v>
      </c>
      <c r="W93" s="175"/>
      <c r="X93" s="21" t="s">
        <v>209</v>
      </c>
      <c r="Y93" s="175"/>
      <c r="Z93" s="98"/>
    </row>
    <row r="94" spans="2:26" s="28" customFormat="1">
      <c r="B94" s="97"/>
      <c r="C94" s="173"/>
      <c r="D94" s="143" t="str">
        <f t="shared" si="4"/>
        <v/>
      </c>
      <c r="E94" s="143" t="str">
        <f t="shared" si="0"/>
        <v/>
      </c>
      <c r="F94" s="143" t="str">
        <f t="shared" si="1"/>
        <v/>
      </c>
      <c r="G94" s="143" t="str">
        <f t="shared" si="2"/>
        <v/>
      </c>
      <c r="H94" s="340"/>
      <c r="I94" s="340"/>
      <c r="J94" s="173"/>
      <c r="K94" s="173"/>
      <c r="L94" s="173"/>
      <c r="M94" s="173"/>
      <c r="N94" s="173"/>
      <c r="O94" s="173"/>
      <c r="P94" s="328" t="s">
        <v>358</v>
      </c>
      <c r="Q94" s="329"/>
      <c r="R94" s="329"/>
      <c r="S94" s="329"/>
      <c r="T94" s="329"/>
      <c r="U94" s="175"/>
      <c r="V94" s="21" t="s">
        <v>209</v>
      </c>
      <c r="W94" s="175"/>
      <c r="X94" s="21" t="s">
        <v>209</v>
      </c>
      <c r="Y94" s="175"/>
      <c r="Z94" s="98"/>
    </row>
    <row r="95" spans="2:26" s="28" customFormat="1">
      <c r="B95" s="97"/>
      <c r="C95" s="173"/>
      <c r="D95" s="143" t="str">
        <f t="shared" si="4"/>
        <v/>
      </c>
      <c r="E95" s="143" t="str">
        <f t="shared" si="0"/>
        <v/>
      </c>
      <c r="F95" s="143" t="str">
        <f t="shared" si="1"/>
        <v/>
      </c>
      <c r="G95" s="143" t="str">
        <f t="shared" si="2"/>
        <v/>
      </c>
      <c r="H95" s="340"/>
      <c r="I95" s="340"/>
      <c r="J95" s="173"/>
      <c r="K95" s="173"/>
      <c r="L95" s="173"/>
      <c r="M95" s="173"/>
      <c r="N95" s="173"/>
      <c r="O95" s="173"/>
      <c r="P95" s="328" t="s">
        <v>358</v>
      </c>
      <c r="Q95" s="329"/>
      <c r="R95" s="329"/>
      <c r="S95" s="329"/>
      <c r="T95" s="329"/>
      <c r="U95" s="175"/>
      <c r="V95" s="21" t="s">
        <v>209</v>
      </c>
      <c r="W95" s="175"/>
      <c r="X95" s="21" t="s">
        <v>209</v>
      </c>
      <c r="Y95" s="175"/>
      <c r="Z95" s="98"/>
    </row>
    <row r="96" spans="2:26" s="28" customFormat="1">
      <c r="B96" s="97"/>
      <c r="C96" s="173"/>
      <c r="D96" s="143" t="str">
        <f t="shared" si="4"/>
        <v/>
      </c>
      <c r="E96" s="143" t="str">
        <f t="shared" si="0"/>
        <v/>
      </c>
      <c r="F96" s="143" t="str">
        <f t="shared" si="1"/>
        <v/>
      </c>
      <c r="G96" s="143" t="str">
        <f t="shared" si="2"/>
        <v/>
      </c>
      <c r="H96" s="340"/>
      <c r="I96" s="340"/>
      <c r="J96" s="173"/>
      <c r="K96" s="173"/>
      <c r="L96" s="173"/>
      <c r="M96" s="173"/>
      <c r="N96" s="173"/>
      <c r="O96" s="173"/>
      <c r="P96" s="328" t="s">
        <v>358</v>
      </c>
      <c r="Q96" s="329"/>
      <c r="R96" s="329"/>
      <c r="S96" s="329"/>
      <c r="T96" s="329"/>
      <c r="U96" s="175"/>
      <c r="V96" s="21" t="s">
        <v>209</v>
      </c>
      <c r="W96" s="175"/>
      <c r="X96" s="21" t="s">
        <v>209</v>
      </c>
      <c r="Y96" s="175"/>
      <c r="Z96" s="98"/>
    </row>
    <row r="97" spans="2:26" s="28" customFormat="1">
      <c r="B97" s="97"/>
      <c r="C97" s="173"/>
      <c r="D97" s="143" t="str">
        <f t="shared" si="4"/>
        <v/>
      </c>
      <c r="E97" s="143" t="str">
        <f t="shared" si="0"/>
        <v/>
      </c>
      <c r="F97" s="143" t="str">
        <f t="shared" si="1"/>
        <v/>
      </c>
      <c r="G97" s="143" t="str">
        <f t="shared" si="2"/>
        <v/>
      </c>
      <c r="H97" s="340"/>
      <c r="I97" s="340"/>
      <c r="J97" s="173"/>
      <c r="K97" s="173"/>
      <c r="L97" s="173"/>
      <c r="M97" s="173"/>
      <c r="N97" s="173"/>
      <c r="O97" s="173"/>
      <c r="P97" s="328" t="s">
        <v>358</v>
      </c>
      <c r="Q97" s="329"/>
      <c r="R97" s="329"/>
      <c r="S97" s="329"/>
      <c r="T97" s="329"/>
      <c r="U97" s="175"/>
      <c r="V97" s="21" t="s">
        <v>209</v>
      </c>
      <c r="W97" s="175"/>
      <c r="X97" s="21" t="s">
        <v>209</v>
      </c>
      <c r="Y97" s="175"/>
      <c r="Z97" s="98"/>
    </row>
    <row r="98" spans="2:26" s="28" customFormat="1">
      <c r="B98" s="97"/>
      <c r="C98" s="173"/>
      <c r="D98" s="143" t="str">
        <f t="shared" si="4"/>
        <v/>
      </c>
      <c r="E98" s="143" t="str">
        <f t="shared" si="0"/>
        <v/>
      </c>
      <c r="F98" s="143" t="str">
        <f t="shared" si="1"/>
        <v/>
      </c>
      <c r="G98" s="143" t="str">
        <f t="shared" si="2"/>
        <v/>
      </c>
      <c r="H98" s="340"/>
      <c r="I98" s="340"/>
      <c r="J98" s="173"/>
      <c r="K98" s="173"/>
      <c r="L98" s="173"/>
      <c r="M98" s="173"/>
      <c r="N98" s="173"/>
      <c r="O98" s="173"/>
      <c r="P98" s="328" t="s">
        <v>358</v>
      </c>
      <c r="Q98" s="329"/>
      <c r="R98" s="329"/>
      <c r="S98" s="329"/>
      <c r="T98" s="329"/>
      <c r="U98" s="175"/>
      <c r="V98" s="21" t="s">
        <v>209</v>
      </c>
      <c r="W98" s="175"/>
      <c r="X98" s="21" t="s">
        <v>209</v>
      </c>
      <c r="Y98" s="175"/>
      <c r="Z98" s="98"/>
    </row>
    <row r="99" spans="2:26" s="28" customFormat="1">
      <c r="B99" s="97"/>
      <c r="C99" s="173"/>
      <c r="D99" s="143" t="str">
        <f t="shared" si="4"/>
        <v/>
      </c>
      <c r="E99" s="143" t="str">
        <f t="shared" si="0"/>
        <v/>
      </c>
      <c r="F99" s="143" t="str">
        <f t="shared" si="1"/>
        <v/>
      </c>
      <c r="G99" s="143" t="str">
        <f t="shared" si="2"/>
        <v/>
      </c>
      <c r="H99" s="340"/>
      <c r="I99" s="340"/>
      <c r="J99" s="173"/>
      <c r="K99" s="173"/>
      <c r="L99" s="173"/>
      <c r="M99" s="173"/>
      <c r="N99" s="173"/>
      <c r="O99" s="173"/>
      <c r="P99" s="328" t="s">
        <v>358</v>
      </c>
      <c r="Q99" s="329"/>
      <c r="R99" s="329"/>
      <c r="S99" s="329"/>
      <c r="T99" s="329"/>
      <c r="U99" s="175"/>
      <c r="V99" s="21" t="s">
        <v>209</v>
      </c>
      <c r="W99" s="175"/>
      <c r="X99" s="21" t="s">
        <v>209</v>
      </c>
      <c r="Y99" s="175"/>
      <c r="Z99" s="98"/>
    </row>
    <row r="100" spans="2:26" s="28" customFormat="1">
      <c r="B100" s="97"/>
      <c r="C100" s="173"/>
      <c r="D100" s="143" t="str">
        <f t="shared" si="4"/>
        <v/>
      </c>
      <c r="E100" s="143" t="str">
        <f t="shared" si="0"/>
        <v/>
      </c>
      <c r="F100" s="143" t="str">
        <f t="shared" si="1"/>
        <v/>
      </c>
      <c r="G100" s="143" t="str">
        <f t="shared" si="2"/>
        <v/>
      </c>
      <c r="H100" s="340"/>
      <c r="I100" s="340"/>
      <c r="J100" s="173"/>
      <c r="K100" s="173"/>
      <c r="L100" s="173"/>
      <c r="M100" s="173"/>
      <c r="N100" s="173"/>
      <c r="O100" s="173"/>
      <c r="P100" s="328" t="s">
        <v>358</v>
      </c>
      <c r="Q100" s="329"/>
      <c r="R100" s="329"/>
      <c r="S100" s="329"/>
      <c r="T100" s="329"/>
      <c r="U100" s="175"/>
      <c r="V100" s="21" t="s">
        <v>209</v>
      </c>
      <c r="W100" s="175"/>
      <c r="X100" s="21" t="s">
        <v>209</v>
      </c>
      <c r="Y100" s="175"/>
      <c r="Z100" s="98"/>
    </row>
    <row r="101" spans="2:26" s="28" customFormat="1">
      <c r="B101" s="97"/>
      <c r="C101" s="173"/>
      <c r="D101" s="143" t="str">
        <f t="shared" si="4"/>
        <v/>
      </c>
      <c r="E101" s="143" t="str">
        <f t="shared" si="0"/>
        <v/>
      </c>
      <c r="F101" s="143" t="str">
        <f t="shared" si="1"/>
        <v/>
      </c>
      <c r="G101" s="143" t="str">
        <f t="shared" si="2"/>
        <v/>
      </c>
      <c r="H101" s="340"/>
      <c r="I101" s="340"/>
      <c r="J101" s="173"/>
      <c r="K101" s="173"/>
      <c r="L101" s="173"/>
      <c r="M101" s="173"/>
      <c r="N101" s="173"/>
      <c r="O101" s="173"/>
      <c r="P101" s="328" t="s">
        <v>358</v>
      </c>
      <c r="Q101" s="329"/>
      <c r="R101" s="329"/>
      <c r="S101" s="329"/>
      <c r="T101" s="329"/>
      <c r="U101" s="175"/>
      <c r="V101" s="21" t="s">
        <v>209</v>
      </c>
      <c r="W101" s="175"/>
      <c r="X101" s="21" t="s">
        <v>209</v>
      </c>
      <c r="Y101" s="175"/>
      <c r="Z101" s="98"/>
    </row>
    <row r="102" spans="2:26" s="28" customFormat="1">
      <c r="B102" s="97"/>
      <c r="C102" s="173"/>
      <c r="D102" s="143" t="str">
        <f t="shared" si="4"/>
        <v/>
      </c>
      <c r="E102" s="143" t="str">
        <f t="shared" si="0"/>
        <v/>
      </c>
      <c r="F102" s="143" t="str">
        <f t="shared" si="1"/>
        <v/>
      </c>
      <c r="G102" s="143" t="str">
        <f t="shared" si="2"/>
        <v/>
      </c>
      <c r="H102" s="340"/>
      <c r="I102" s="340"/>
      <c r="J102" s="173"/>
      <c r="K102" s="173"/>
      <c r="L102" s="173"/>
      <c r="M102" s="173"/>
      <c r="N102" s="173"/>
      <c r="O102" s="173"/>
      <c r="P102" s="328" t="s">
        <v>358</v>
      </c>
      <c r="Q102" s="329"/>
      <c r="R102" s="329"/>
      <c r="S102" s="329"/>
      <c r="T102" s="329"/>
      <c r="U102" s="175"/>
      <c r="V102" s="21" t="s">
        <v>209</v>
      </c>
      <c r="W102" s="175"/>
      <c r="X102" s="21" t="s">
        <v>209</v>
      </c>
      <c r="Y102" s="175"/>
      <c r="Z102" s="98"/>
    </row>
    <row r="103" spans="2:26" s="28" customFormat="1">
      <c r="B103" s="97"/>
      <c r="C103" s="173"/>
      <c r="D103" s="143" t="str">
        <f t="shared" si="4"/>
        <v/>
      </c>
      <c r="E103" s="143" t="str">
        <f t="shared" si="0"/>
        <v/>
      </c>
      <c r="F103" s="143" t="str">
        <f t="shared" si="1"/>
        <v/>
      </c>
      <c r="G103" s="143" t="str">
        <f t="shared" si="2"/>
        <v/>
      </c>
      <c r="H103" s="340"/>
      <c r="I103" s="340"/>
      <c r="J103" s="173"/>
      <c r="K103" s="173"/>
      <c r="L103" s="173"/>
      <c r="M103" s="173"/>
      <c r="N103" s="173"/>
      <c r="O103" s="173"/>
      <c r="P103" s="328" t="s">
        <v>358</v>
      </c>
      <c r="Q103" s="329"/>
      <c r="R103" s="329"/>
      <c r="S103" s="329"/>
      <c r="T103" s="329"/>
      <c r="U103" s="175"/>
      <c r="V103" s="21" t="s">
        <v>209</v>
      </c>
      <c r="W103" s="175"/>
      <c r="X103" s="21" t="s">
        <v>209</v>
      </c>
      <c r="Y103" s="175"/>
      <c r="Z103" s="98"/>
    </row>
    <row r="104" spans="2:26" s="28" customFormat="1">
      <c r="B104" s="97"/>
      <c r="C104" s="173"/>
      <c r="D104" s="143" t="str">
        <f t="shared" si="4"/>
        <v/>
      </c>
      <c r="E104" s="143" t="str">
        <f t="shared" si="0"/>
        <v/>
      </c>
      <c r="F104" s="143" t="str">
        <f t="shared" si="1"/>
        <v/>
      </c>
      <c r="G104" s="143" t="str">
        <f t="shared" si="2"/>
        <v/>
      </c>
      <c r="H104" s="340"/>
      <c r="I104" s="340"/>
      <c r="J104" s="173"/>
      <c r="K104" s="173"/>
      <c r="L104" s="173"/>
      <c r="M104" s="173"/>
      <c r="N104" s="173"/>
      <c r="O104" s="173"/>
      <c r="P104" s="328" t="s">
        <v>358</v>
      </c>
      <c r="Q104" s="329"/>
      <c r="R104" s="329"/>
      <c r="S104" s="329"/>
      <c r="T104" s="329"/>
      <c r="U104" s="175"/>
      <c r="V104" s="21" t="s">
        <v>209</v>
      </c>
      <c r="W104" s="175"/>
      <c r="X104" s="21" t="s">
        <v>209</v>
      </c>
      <c r="Y104" s="175"/>
      <c r="Z104" s="98"/>
    </row>
    <row r="105" spans="2:26" s="28" customFormat="1">
      <c r="B105" s="97"/>
      <c r="C105" s="173"/>
      <c r="D105" s="143" t="str">
        <f t="shared" si="4"/>
        <v/>
      </c>
      <c r="E105" s="143" t="str">
        <f t="shared" si="0"/>
        <v/>
      </c>
      <c r="F105" s="143" t="str">
        <f t="shared" si="1"/>
        <v/>
      </c>
      <c r="G105" s="143" t="str">
        <f t="shared" si="2"/>
        <v/>
      </c>
      <c r="H105" s="340"/>
      <c r="I105" s="340"/>
      <c r="J105" s="173"/>
      <c r="K105" s="173"/>
      <c r="L105" s="173"/>
      <c r="M105" s="173"/>
      <c r="N105" s="173"/>
      <c r="O105" s="173"/>
      <c r="P105" s="328" t="s">
        <v>358</v>
      </c>
      <c r="Q105" s="329"/>
      <c r="R105" s="329"/>
      <c r="S105" s="329"/>
      <c r="T105" s="329"/>
      <c r="U105" s="175"/>
      <c r="V105" s="21" t="s">
        <v>209</v>
      </c>
      <c r="W105" s="175"/>
      <c r="X105" s="21" t="s">
        <v>209</v>
      </c>
      <c r="Y105" s="175"/>
      <c r="Z105" s="98"/>
    </row>
    <row r="106" spans="2:26" s="28" customFormat="1">
      <c r="B106" s="97"/>
      <c r="C106" s="173"/>
      <c r="D106" s="143" t="str">
        <f t="shared" si="4"/>
        <v/>
      </c>
      <c r="E106" s="143" t="str">
        <f t="shared" si="0"/>
        <v/>
      </c>
      <c r="F106" s="143" t="str">
        <f t="shared" si="1"/>
        <v/>
      </c>
      <c r="G106" s="143" t="str">
        <f t="shared" si="2"/>
        <v/>
      </c>
      <c r="H106" s="340"/>
      <c r="I106" s="340"/>
      <c r="J106" s="173"/>
      <c r="K106" s="173"/>
      <c r="L106" s="173"/>
      <c r="M106" s="173"/>
      <c r="N106" s="173"/>
      <c r="O106" s="173"/>
      <c r="P106" s="328" t="s">
        <v>358</v>
      </c>
      <c r="Q106" s="329"/>
      <c r="R106" s="329"/>
      <c r="S106" s="329"/>
      <c r="T106" s="329"/>
      <c r="U106" s="175"/>
      <c r="V106" s="21" t="s">
        <v>209</v>
      </c>
      <c r="W106" s="175"/>
      <c r="X106" s="21" t="s">
        <v>209</v>
      </c>
      <c r="Y106" s="175"/>
      <c r="Z106" s="98"/>
    </row>
    <row r="107" spans="2:26" s="28" customFormat="1">
      <c r="B107" s="97"/>
      <c r="C107" s="173"/>
      <c r="D107" s="143" t="str">
        <f t="shared" si="4"/>
        <v/>
      </c>
      <c r="E107" s="143" t="str">
        <f t="shared" si="0"/>
        <v/>
      </c>
      <c r="F107" s="143" t="str">
        <f t="shared" si="1"/>
        <v/>
      </c>
      <c r="G107" s="143" t="str">
        <f t="shared" si="2"/>
        <v/>
      </c>
      <c r="H107" s="340"/>
      <c r="I107" s="340"/>
      <c r="J107" s="173"/>
      <c r="K107" s="173"/>
      <c r="L107" s="173"/>
      <c r="M107" s="173"/>
      <c r="N107" s="173"/>
      <c r="O107" s="173"/>
      <c r="P107" s="328" t="s">
        <v>358</v>
      </c>
      <c r="Q107" s="329"/>
      <c r="R107" s="329"/>
      <c r="S107" s="329"/>
      <c r="T107" s="329"/>
      <c r="U107" s="175"/>
      <c r="V107" s="21" t="s">
        <v>209</v>
      </c>
      <c r="W107" s="175"/>
      <c r="X107" s="21" t="s">
        <v>209</v>
      </c>
      <c r="Y107" s="175"/>
      <c r="Z107" s="98"/>
    </row>
    <row r="108" spans="2:26" s="28" customFormat="1" ht="16.2" thickBot="1">
      <c r="B108" s="101"/>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102"/>
    </row>
    <row r="109" spans="2:26" s="28" customFormat="1"/>
    <row r="110" spans="2:26" s="28" customFormat="1"/>
    <row r="111" spans="2:26" s="28" customFormat="1"/>
    <row r="112" spans="2:26" s="28" customFormat="1"/>
  </sheetData>
  <sheetProtection algorithmName="SHA-512" hashValue="poXmJeqvPmxpOmmMI+WhkMmIkzqki3182HddoS2BHn9px8wVLP8iEZMjr1M/90XNP9LhZ7yFIqsAX0laZlf2hQ==" saltValue="127UQm6cv4ntFJNjMV15Og==" spinCount="100000" sheet="1" objects="1" scenarios="1" selectLockedCells="1"/>
  <mergeCells count="153">
    <mergeCell ref="H93:I93"/>
    <mergeCell ref="H94:I94"/>
    <mergeCell ref="H95:I95"/>
    <mergeCell ref="H96:I96"/>
    <mergeCell ref="H97:I97"/>
    <mergeCell ref="H88:I88"/>
    <mergeCell ref="H89:I89"/>
    <mergeCell ref="H90:I90"/>
    <mergeCell ref="H91:I91"/>
    <mergeCell ref="H92:I92"/>
    <mergeCell ref="H103:I103"/>
    <mergeCell ref="H104:I104"/>
    <mergeCell ref="H105:I105"/>
    <mergeCell ref="H106:I106"/>
    <mergeCell ref="H107:I107"/>
    <mergeCell ref="H98:I98"/>
    <mergeCell ref="H99:I99"/>
    <mergeCell ref="H100:I100"/>
    <mergeCell ref="H101:I101"/>
    <mergeCell ref="H102:I102"/>
    <mergeCell ref="H86:I86"/>
    <mergeCell ref="H87:I87"/>
    <mergeCell ref="H78:I78"/>
    <mergeCell ref="H79:I79"/>
    <mergeCell ref="H80:I80"/>
    <mergeCell ref="H81:I81"/>
    <mergeCell ref="H82:I82"/>
    <mergeCell ref="C76:C77"/>
    <mergeCell ref="D76:D77"/>
    <mergeCell ref="E76:E77"/>
    <mergeCell ref="F76:F77"/>
    <mergeCell ref="H76:I77"/>
    <mergeCell ref="H83:I83"/>
    <mergeCell ref="H84:I84"/>
    <mergeCell ref="H85:I85"/>
    <mergeCell ref="L27:L28"/>
    <mergeCell ref="M27:M28"/>
    <mergeCell ref="N27:N28"/>
    <mergeCell ref="G27:H28"/>
    <mergeCell ref="C26:N26"/>
    <mergeCell ref="C27:C28"/>
    <mergeCell ref="D27:D28"/>
    <mergeCell ref="E27:E28"/>
    <mergeCell ref="F27:F28"/>
    <mergeCell ref="I27:I28"/>
    <mergeCell ref="J27:J28"/>
    <mergeCell ref="K27:K28"/>
    <mergeCell ref="G56:H56"/>
    <mergeCell ref="G57:H57"/>
    <mergeCell ref="G58:H58"/>
    <mergeCell ref="G30:H30"/>
    <mergeCell ref="G32:H32"/>
    <mergeCell ref="G33:H33"/>
    <mergeCell ref="G34:H34"/>
    <mergeCell ref="G35:H35"/>
    <mergeCell ref="G41:H41"/>
    <mergeCell ref="G42:H42"/>
    <mergeCell ref="G43:H43"/>
    <mergeCell ref="G44:H44"/>
    <mergeCell ref="G45:H45"/>
    <mergeCell ref="G36:H36"/>
    <mergeCell ref="G37:H37"/>
    <mergeCell ref="G38:H38"/>
    <mergeCell ref="G39:H39"/>
    <mergeCell ref="G40:H40"/>
    <mergeCell ref="G51:H51"/>
    <mergeCell ref="G52:H52"/>
    <mergeCell ref="G53:H53"/>
    <mergeCell ref="G54:H54"/>
    <mergeCell ref="G55:H55"/>
    <mergeCell ref="G46:H46"/>
    <mergeCell ref="G47:H47"/>
    <mergeCell ref="G48:H48"/>
    <mergeCell ref="G49:H49"/>
    <mergeCell ref="G50:H50"/>
    <mergeCell ref="D20:E20"/>
    <mergeCell ref="D21:E21"/>
    <mergeCell ref="D22:E22"/>
    <mergeCell ref="G29:H29"/>
    <mergeCell ref="C25:H25"/>
    <mergeCell ref="G31:H31"/>
    <mergeCell ref="C5:I5"/>
    <mergeCell ref="D15:E15"/>
    <mergeCell ref="D16:E16"/>
    <mergeCell ref="D17:E17"/>
    <mergeCell ref="D18:E18"/>
    <mergeCell ref="D19:E19"/>
    <mergeCell ref="D10:E10"/>
    <mergeCell ref="D11:E11"/>
    <mergeCell ref="D12:E12"/>
    <mergeCell ref="D13:E13"/>
    <mergeCell ref="D14:E14"/>
    <mergeCell ref="D6:E6"/>
    <mergeCell ref="D7:E7"/>
    <mergeCell ref="D8:E8"/>
    <mergeCell ref="D9:E9"/>
    <mergeCell ref="J22:L22"/>
    <mergeCell ref="J6:L6"/>
    <mergeCell ref="J7:L7"/>
    <mergeCell ref="J8:L8"/>
    <mergeCell ref="J9:L9"/>
    <mergeCell ref="J10:L10"/>
    <mergeCell ref="J11:L11"/>
    <mergeCell ref="J12:L12"/>
    <mergeCell ref="J13:L13"/>
    <mergeCell ref="J14:L14"/>
    <mergeCell ref="J15:L15"/>
    <mergeCell ref="J16:L16"/>
    <mergeCell ref="J17:L17"/>
    <mergeCell ref="J18:L18"/>
    <mergeCell ref="J19:L19"/>
    <mergeCell ref="J20:L20"/>
    <mergeCell ref="J21:L21"/>
    <mergeCell ref="P78:T78"/>
    <mergeCell ref="P80:T80"/>
    <mergeCell ref="P81:T81"/>
    <mergeCell ref="P82:T82"/>
    <mergeCell ref="P83:T83"/>
    <mergeCell ref="P84:T84"/>
    <mergeCell ref="P85:T85"/>
    <mergeCell ref="C60:I60"/>
    <mergeCell ref="C61:C62"/>
    <mergeCell ref="N76:N77"/>
    <mergeCell ref="O76:O77"/>
    <mergeCell ref="C75:O75"/>
    <mergeCell ref="J76:J77"/>
    <mergeCell ref="K76:K77"/>
    <mergeCell ref="L76:L77"/>
    <mergeCell ref="M76:M77"/>
    <mergeCell ref="P104:T104"/>
    <mergeCell ref="P105:T105"/>
    <mergeCell ref="P106:T106"/>
    <mergeCell ref="P107:T107"/>
    <mergeCell ref="N7:Y22"/>
    <mergeCell ref="P95:T95"/>
    <mergeCell ref="P96:T96"/>
    <mergeCell ref="P97:T97"/>
    <mergeCell ref="P98:T98"/>
    <mergeCell ref="P99:T99"/>
    <mergeCell ref="P100:T100"/>
    <mergeCell ref="P101:T101"/>
    <mergeCell ref="P102:T102"/>
    <mergeCell ref="P103:T103"/>
    <mergeCell ref="P86:T86"/>
    <mergeCell ref="P87:T87"/>
    <mergeCell ref="P88:T88"/>
    <mergeCell ref="P89:T89"/>
    <mergeCell ref="P90:T90"/>
    <mergeCell ref="P91:T91"/>
    <mergeCell ref="P92:T92"/>
    <mergeCell ref="P93:T93"/>
    <mergeCell ref="P94:T94"/>
    <mergeCell ref="P79:T79"/>
  </mergeCells>
  <conditionalFormatting sqref="O29:O58">
    <cfRule type="expression" dxfId="120" priority="28">
      <formula>$M29= "Approx. date known"</formula>
    </cfRule>
  </conditionalFormatting>
  <conditionalFormatting sqref="P29:P58">
    <cfRule type="expression" dxfId="119" priority="20">
      <formula>$M29 = "Approx. date known"</formula>
    </cfRule>
  </conditionalFormatting>
  <conditionalFormatting sqref="P35">
    <cfRule type="expression" dxfId="118" priority="13">
      <formula>$O35 = "Application date:"</formula>
    </cfRule>
  </conditionalFormatting>
  <conditionalFormatting sqref="P28:T28">
    <cfRule type="expression" dxfId="117" priority="2">
      <formula>COUNTIF($M$29:$M$58, "Approx. date known") &lt;1</formula>
    </cfRule>
  </conditionalFormatting>
  <conditionalFormatting sqref="P78:T107">
    <cfRule type="expression" dxfId="116" priority="4">
      <formula>$N78 = "Approx. date known"</formula>
    </cfRule>
  </conditionalFormatting>
  <conditionalFormatting sqref="Q29:S58">
    <cfRule type="expression" dxfId="115" priority="16">
      <formula>$M29 = "Approx. date known"</formula>
    </cfRule>
  </conditionalFormatting>
  <conditionalFormatting sqref="R35">
    <cfRule type="expression" dxfId="114" priority="11">
      <formula>$O35 = "Application date:"</formula>
    </cfRule>
  </conditionalFormatting>
  <conditionalFormatting sqref="T29:T58">
    <cfRule type="expression" dxfId="113" priority="15">
      <formula>$M29 = "Approx. date known"</formula>
    </cfRule>
  </conditionalFormatting>
  <conditionalFormatting sqref="T35">
    <cfRule type="expression" dxfId="112" priority="9">
      <formula>$O35 = "Application date:"</formula>
    </cfRule>
  </conditionalFormatting>
  <conditionalFormatting sqref="U78:U107">
    <cfRule type="expression" dxfId="111" priority="32">
      <formula>$N78 = "Approx. date known"</formula>
    </cfRule>
  </conditionalFormatting>
  <conditionalFormatting sqref="U77:Y77">
    <cfRule type="expression" dxfId="110" priority="1">
      <formula>COUNTIF($N$78:$N$107, "Approx. date known") &lt; 1</formula>
    </cfRule>
  </conditionalFormatting>
  <conditionalFormatting sqref="V78:X107">
    <cfRule type="expression" dxfId="109" priority="29">
      <formula>$N78 = "Approx. date known"</formula>
    </cfRule>
  </conditionalFormatting>
  <conditionalFormatting sqref="Y78:Y107">
    <cfRule type="expression" dxfId="108" priority="31">
      <formula>$N78 = "Approx. date known"</formula>
    </cfRule>
  </conditionalFormatting>
  <dataValidations count="2">
    <dataValidation type="list" allowBlank="1" showInputMessage="1" sqref="C29:C58" xr:uid="{2EA2103F-A808-9943-B17E-E5845F2BB531}">
      <formula1>$C$7:$C$22</formula1>
    </dataValidation>
    <dataValidation type="list" allowBlank="1" showInputMessage="1" sqref="C78:C107" xr:uid="{07994582-0F1F-5B48-B272-BC0D8F3653B2}">
      <formula1>$C$63:$C$73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id="{517814E1-ED3A-4E3C-B730-F189C40FD882}">
            <xm:f>'General Information'!$N$8 = FALSE</xm:f>
            <x14:dxf>
              <font>
                <color theme="0"/>
              </font>
              <fill>
                <patternFill>
                  <bgColor theme="0"/>
                </patternFill>
              </fill>
              <border>
                <left/>
                <right/>
                <top/>
                <bottom/>
              </border>
            </x14:dxf>
          </x14:cfRule>
          <xm:sqref>A25:XFD107</xm:sqref>
        </x14:conditionalFormatting>
        <x14:conditionalFormatting xmlns:xm="http://schemas.microsoft.com/office/excel/2006/main">
          <x14:cfRule type="expression" priority="51" id="{BD0E22D0-AD05-423C-A343-ED9B92A8E8A0}">
            <xm:f>'General Information'!$N$8 = FALSE</xm:f>
            <x14:dxf>
              <font>
                <color theme="0"/>
              </font>
              <fill>
                <patternFill patternType="none">
                  <bgColor auto="1"/>
                </patternFill>
              </fill>
            </x14:dxf>
          </x14:cfRule>
          <xm:sqref>J5:L5</xm:sqref>
        </x14:conditionalFormatting>
        <x14:conditionalFormatting xmlns:xm="http://schemas.microsoft.com/office/excel/2006/main">
          <x14:cfRule type="expression" priority="52" id="{9C674802-85F9-2441-A5EB-1219E9EFE169}">
            <xm:f>'General Information'!$N$8 = FALSE</xm:f>
            <x14:dxf>
              <font>
                <color theme="0"/>
              </font>
              <fill>
                <patternFill>
                  <bgColor theme="0"/>
                </patternFill>
              </fill>
              <border>
                <left style="thin">
                  <color auto="1"/>
                </left>
                <right/>
                <top/>
                <bottom/>
                <vertical/>
                <horizontal/>
              </border>
            </x14:dxf>
          </x14:cfRule>
          <xm:sqref>J6:L22</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xr:uid="{D57B7DCF-50D0-E841-82BE-EFB815C5B47D}">
          <x14:formula1>
            <xm:f>'Data validation'!$B$83:$B$88</xm:f>
          </x14:formula1>
          <xm:sqref>K29:K58</xm:sqref>
        </x14:dataValidation>
        <x14:dataValidation type="list" allowBlank="1" showInputMessage="1" xr:uid="{DC340EC9-99CE-D748-825B-B75DB5F6A1BB}">
          <x14:formula1>
            <xm:f>'Data validation'!$B$96:$B$99</xm:f>
          </x14:formula1>
          <xm:sqref>L29:L58 M78:M107</xm:sqref>
        </x14:dataValidation>
        <x14:dataValidation type="list" allowBlank="1" showInputMessage="1" xr:uid="{562ADC8F-84AD-EE41-80BF-C56861435750}">
          <x14:formula1>
            <xm:f>'Data validation'!$B$110:$B$113</xm:f>
          </x14:formula1>
          <xm:sqref>O78:O107 N29:N58</xm:sqref>
        </x14:dataValidation>
        <x14:dataValidation type="list" allowBlank="1" showInputMessage="1" showErrorMessage="1" xr:uid="{4357CC1C-7D20-5741-8011-31776FF1BBB5}">
          <x14:formula1>
            <xm:f>'Data validation'!$B$115:$B$126</xm:f>
          </x14:formula1>
          <xm:sqref>P29:P58 U78:U107</xm:sqref>
        </x14:dataValidation>
        <x14:dataValidation type="list" allowBlank="1" showInputMessage="1" showErrorMessage="1" xr:uid="{C2CAF728-14AD-054F-8560-80A58B943757}">
          <x14:formula1>
            <xm:f>'Data validation'!$B$128:$B$158</xm:f>
          </x14:formula1>
          <xm:sqref>R29:R58 W78:W107</xm:sqref>
        </x14:dataValidation>
        <x14:dataValidation type="list" allowBlank="1" showInputMessage="1" showErrorMessage="1" xr:uid="{C797EF8C-3C2A-ED4E-9F5F-5C594468D9B7}">
          <x14:formula1>
            <xm:f>'Data validation'!$B$160:$B$161</xm:f>
          </x14:formula1>
          <xm:sqref>T29:U58 Y78:Y107</xm:sqref>
        </x14:dataValidation>
        <x14:dataValidation type="list" allowBlank="1" showInputMessage="1" xr:uid="{4BD3F171-46DB-814F-B2C4-4AE2566C31D9}">
          <x14:formula1>
            <xm:f>'Data validation'!$B$90:$B$94</xm:f>
          </x14:formula1>
          <xm:sqref>L78:L107</xm:sqref>
        </x14:dataValidation>
        <x14:dataValidation type="list" allowBlank="1" showInputMessage="1" xr:uid="{E68F1702-7714-3343-A9C3-9F7B1CCA07E1}">
          <x14:formula1>
            <xm:f>'Farm Crop Production'!$C$8:$C$31</xm:f>
          </x14:formula1>
          <xm:sqref>H78:I107 G29:H58</xm:sqref>
        </x14:dataValidation>
        <x14:dataValidation type="list" allowBlank="1" showInputMessage="1" xr:uid="{F0AD2A5C-961C-C947-BE97-B71203ABD2FB}">
          <x14:formula1>
            <xm:f>'Data validation'!$B$101:$B$108</xm:f>
          </x14:formula1>
          <xm:sqref>N78:N107 M29:M58</xm:sqref>
        </x14:dataValidation>
        <x14:dataValidation type="list" allowBlank="1" showInputMessage="1" xr:uid="{E3950B95-0AF5-0C44-9F8B-603627B7CCB1}">
          <x14:formula1>
            <xm:f>'Data validation'!$B$168:$B$171</xm:f>
          </x14:formula1>
          <xm:sqref>M63:M69</xm:sqref>
        </x14:dataValidation>
        <x14:dataValidation type="list" allowBlank="1" xr:uid="{5C053CF2-5E1F-4723-A439-B4497B3703CA}">
          <x14:formula1>
            <xm:f>'Data validation'!$B$90:$B$94</xm:f>
          </x14:formula1>
          <xm:sqref>I63:I73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A44C-FBE6-B845-B6A3-F0A1B48F4794}">
  <dimension ref="B3:N22"/>
  <sheetViews>
    <sheetView workbookViewId="0">
      <selection activeCell="F14" sqref="F14"/>
    </sheetView>
  </sheetViews>
  <sheetFormatPr defaultColWidth="11" defaultRowHeight="15.6"/>
  <cols>
    <col min="1" max="2" width="1.796875" style="3" customWidth="1"/>
    <col min="3" max="3" width="11" style="3"/>
    <col min="4" max="4" width="26.09765625" style="3" customWidth="1"/>
    <col min="5" max="6" width="11" style="3"/>
    <col min="7" max="7" width="34.59765625" style="3" bestFit="1" customWidth="1"/>
    <col min="8" max="8" width="3.296875" style="3" customWidth="1"/>
    <col min="9" max="13" width="11" style="3"/>
    <col min="14" max="14" width="2.5" style="3" customWidth="1"/>
    <col min="15" max="16384" width="11" style="3"/>
  </cols>
  <sheetData>
    <row r="3" spans="2:14" ht="16.2" thickBot="1"/>
    <row r="4" spans="2:14">
      <c r="B4" s="39"/>
      <c r="C4" s="40"/>
      <c r="D4" s="40"/>
      <c r="E4" s="40"/>
      <c r="F4" s="40"/>
      <c r="G4" s="40"/>
      <c r="H4" s="40"/>
      <c r="I4" s="40"/>
      <c r="J4" s="40"/>
      <c r="K4" s="40"/>
      <c r="L4" s="40"/>
      <c r="M4" s="40"/>
      <c r="N4" s="42"/>
    </row>
    <row r="5" spans="2:14" ht="21.6" thickBot="1">
      <c r="B5" s="32"/>
      <c r="C5" s="219" t="s">
        <v>169</v>
      </c>
      <c r="D5" s="220"/>
      <c r="E5" s="220"/>
      <c r="F5" s="221"/>
      <c r="G5" s="52"/>
      <c r="H5" s="6"/>
      <c r="I5" s="6"/>
      <c r="J5" s="6"/>
      <c r="K5" s="6"/>
      <c r="L5" s="6"/>
      <c r="M5" s="6"/>
      <c r="N5" s="65"/>
    </row>
    <row r="6" spans="2:14" ht="16.2" thickBot="1">
      <c r="B6" s="32"/>
      <c r="C6" s="352" t="s">
        <v>50</v>
      </c>
      <c r="D6" s="352" t="s">
        <v>88</v>
      </c>
      <c r="E6" s="353" t="s">
        <v>42</v>
      </c>
      <c r="F6" s="109" t="s">
        <v>43</v>
      </c>
      <c r="G6" s="352" t="s">
        <v>87</v>
      </c>
      <c r="H6" s="6"/>
      <c r="I6" s="169" t="s">
        <v>394</v>
      </c>
      <c r="J6" s="178"/>
      <c r="K6" s="178"/>
      <c r="L6" s="178"/>
      <c r="M6" s="179"/>
      <c r="N6" s="65"/>
    </row>
    <row r="7" spans="2:14">
      <c r="B7" s="32"/>
      <c r="C7" s="352"/>
      <c r="D7" s="352"/>
      <c r="E7" s="353"/>
      <c r="F7" s="110" t="s">
        <v>44</v>
      </c>
      <c r="G7" s="352"/>
      <c r="H7" s="6"/>
      <c r="I7" s="250"/>
      <c r="J7" s="251"/>
      <c r="K7" s="251"/>
      <c r="L7" s="251"/>
      <c r="M7" s="252"/>
      <c r="N7" s="65"/>
    </row>
    <row r="8" spans="2:14">
      <c r="B8" s="32"/>
      <c r="C8" s="143"/>
      <c r="D8" s="143"/>
      <c r="E8" s="143"/>
      <c r="F8" s="147"/>
      <c r="G8" s="177"/>
      <c r="I8" s="253"/>
      <c r="J8" s="224"/>
      <c r="K8" s="224"/>
      <c r="L8" s="224"/>
      <c r="M8" s="254"/>
      <c r="N8" s="31"/>
    </row>
    <row r="9" spans="2:14">
      <c r="B9" s="32"/>
      <c r="C9" s="143"/>
      <c r="D9" s="143"/>
      <c r="E9" s="143"/>
      <c r="F9" s="143"/>
      <c r="G9" s="172">
        <v>7</v>
      </c>
      <c r="I9" s="253"/>
      <c r="J9" s="224"/>
      <c r="K9" s="224"/>
      <c r="L9" s="224"/>
      <c r="M9" s="254"/>
      <c r="N9" s="31"/>
    </row>
    <row r="10" spans="2:14">
      <c r="B10" s="32"/>
      <c r="C10" s="143"/>
      <c r="D10" s="143"/>
      <c r="E10" s="143"/>
      <c r="F10" s="143"/>
      <c r="G10" s="172"/>
      <c r="I10" s="253"/>
      <c r="J10" s="224"/>
      <c r="K10" s="224"/>
      <c r="L10" s="224"/>
      <c r="M10" s="254"/>
      <c r="N10" s="31"/>
    </row>
    <row r="11" spans="2:14">
      <c r="B11" s="32"/>
      <c r="C11" s="143"/>
      <c r="D11" s="143"/>
      <c r="E11" s="143"/>
      <c r="F11" s="143"/>
      <c r="G11" s="172"/>
      <c r="I11" s="253"/>
      <c r="J11" s="224"/>
      <c r="K11" s="224"/>
      <c r="L11" s="224"/>
      <c r="M11" s="254"/>
      <c r="N11" s="31"/>
    </row>
    <row r="12" spans="2:14">
      <c r="B12" s="32"/>
      <c r="C12" s="143"/>
      <c r="D12" s="143"/>
      <c r="E12" s="143"/>
      <c r="F12" s="143"/>
      <c r="G12" s="172"/>
      <c r="I12" s="253"/>
      <c r="J12" s="224"/>
      <c r="K12" s="224"/>
      <c r="L12" s="224"/>
      <c r="M12" s="254"/>
      <c r="N12" s="31"/>
    </row>
    <row r="13" spans="2:14">
      <c r="B13" s="32"/>
      <c r="C13" s="143"/>
      <c r="D13" s="143"/>
      <c r="E13" s="143"/>
      <c r="F13" s="143"/>
      <c r="G13" s="172"/>
      <c r="I13" s="253"/>
      <c r="J13" s="224"/>
      <c r="K13" s="224"/>
      <c r="L13" s="224"/>
      <c r="M13" s="254"/>
      <c r="N13" s="31"/>
    </row>
    <row r="14" spans="2:14">
      <c r="B14" s="32"/>
      <c r="C14" s="143"/>
      <c r="D14" s="143"/>
      <c r="E14" s="143"/>
      <c r="F14" s="143"/>
      <c r="G14" s="172"/>
      <c r="I14" s="253"/>
      <c r="J14" s="224"/>
      <c r="K14" s="224"/>
      <c r="L14" s="224"/>
      <c r="M14" s="254"/>
      <c r="N14" s="31"/>
    </row>
    <row r="15" spans="2:14">
      <c r="B15" s="32"/>
      <c r="C15" s="143"/>
      <c r="D15" s="143"/>
      <c r="E15" s="143"/>
      <c r="F15" s="143"/>
      <c r="G15" s="172"/>
      <c r="I15" s="253"/>
      <c r="J15" s="224"/>
      <c r="K15" s="224"/>
      <c r="L15" s="224"/>
      <c r="M15" s="254"/>
      <c r="N15" s="31"/>
    </row>
    <row r="16" spans="2:14">
      <c r="B16" s="32"/>
      <c r="C16" s="143"/>
      <c r="D16" s="143"/>
      <c r="E16" s="143"/>
      <c r="F16" s="143"/>
      <c r="G16" s="172"/>
      <c r="I16" s="253"/>
      <c r="J16" s="224"/>
      <c r="K16" s="224"/>
      <c r="L16" s="224"/>
      <c r="M16" s="254"/>
      <c r="N16" s="31"/>
    </row>
    <row r="17" spans="2:14">
      <c r="B17" s="32"/>
      <c r="C17" s="143"/>
      <c r="D17" s="143"/>
      <c r="E17" s="143"/>
      <c r="F17" s="143"/>
      <c r="G17" s="172"/>
      <c r="I17" s="253"/>
      <c r="J17" s="224"/>
      <c r="K17" s="224"/>
      <c r="L17" s="224"/>
      <c r="M17" s="254"/>
      <c r="N17" s="31"/>
    </row>
    <row r="18" spans="2:14" ht="16.2" thickBot="1">
      <c r="B18" s="32"/>
      <c r="C18" s="143"/>
      <c r="D18" s="143"/>
      <c r="E18" s="143"/>
      <c r="F18" s="143"/>
      <c r="G18" s="172"/>
      <c r="I18" s="255"/>
      <c r="J18" s="256"/>
      <c r="K18" s="256"/>
      <c r="L18" s="256"/>
      <c r="M18" s="257"/>
      <c r="N18" s="31"/>
    </row>
    <row r="19" spans="2:14">
      <c r="B19" s="32"/>
      <c r="N19" s="31"/>
    </row>
    <row r="20" spans="2:14" ht="16.05" customHeight="1">
      <c r="B20" s="32"/>
      <c r="C20" s="350" t="s">
        <v>173</v>
      </c>
      <c r="D20" s="351"/>
      <c r="E20" s="351"/>
      <c r="F20" s="351"/>
      <c r="G20" s="351"/>
      <c r="N20" s="31"/>
    </row>
    <row r="21" spans="2:14">
      <c r="B21" s="32"/>
      <c r="C21" s="351"/>
      <c r="D21" s="351"/>
      <c r="E21" s="351"/>
      <c r="F21" s="351"/>
      <c r="G21" s="351"/>
      <c r="N21" s="31"/>
    </row>
    <row r="22" spans="2:14" ht="16.2" thickBot="1">
      <c r="B22" s="45"/>
      <c r="C22" s="46"/>
      <c r="D22" s="46"/>
      <c r="E22" s="46"/>
      <c r="F22" s="46"/>
      <c r="G22" s="46"/>
      <c r="H22" s="46"/>
      <c r="I22" s="46"/>
      <c r="J22" s="46"/>
      <c r="K22" s="46"/>
      <c r="L22" s="46"/>
      <c r="M22" s="46"/>
      <c r="N22" s="47"/>
    </row>
  </sheetData>
  <sheetProtection algorithmName="SHA-512" hashValue="HdKUFn3IwlAhnVSeDiJ80FFbhviynu6Av2IoJD1o/1/KitsDy28zYuosE4UfZyrYmKzW1SFbhqmCJX2Mb/axOQ==" saltValue="l/FeRFouV8sQkNyrZDhyRw==" spinCount="100000" sheet="1" objects="1" scenarios="1" selectLockedCells="1"/>
  <mergeCells count="7">
    <mergeCell ref="I7:M18"/>
    <mergeCell ref="C5:F5"/>
    <mergeCell ref="C20:G21"/>
    <mergeCell ref="G6:G7"/>
    <mergeCell ref="C6:C7"/>
    <mergeCell ref="D6:D7"/>
    <mergeCell ref="E6:E7"/>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 id="{9096D72D-190F-4CAF-A07F-2EC046D7C7E9}">
            <xm:f>'General Information'!$N$8 = FALSE</xm:f>
            <x14:dxf>
              <font>
                <color theme="0"/>
              </font>
              <fill>
                <patternFill>
                  <bgColor theme="0"/>
                </patternFill>
              </fill>
              <border>
                <left style="thin">
                  <color auto="1"/>
                </left>
                <right/>
                <top/>
                <bottom/>
                <vertical/>
                <horizontal/>
              </border>
            </x14:dxf>
          </x14:cfRule>
          <xm:sqref>C20</xm:sqref>
        </x14:conditionalFormatting>
        <x14:conditionalFormatting xmlns:xm="http://schemas.microsoft.com/office/excel/2006/main">
          <x14:cfRule type="expression" priority="1" id="{16A2B438-DE7B-4903-9218-FCC7117D02AE}">
            <xm:f>'General Information'!$N$8 = FALSE</xm:f>
            <x14:dxf>
              <font>
                <color theme="0"/>
              </font>
              <fill>
                <patternFill>
                  <bgColor theme="0"/>
                </patternFill>
              </fill>
              <border>
                <left style="thin">
                  <color auto="1"/>
                </left>
                <right/>
                <top/>
                <bottom/>
                <vertical/>
                <horizontal/>
              </border>
            </x14:dxf>
          </x14:cfRule>
          <xm:sqref>G6:G18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7E0D3F23-F50E-784B-991A-26C1CE399D61}">
          <x14:formula1>
            <xm:f>'Data validation'!$B$69:$B$75</xm:f>
          </x14:formula1>
          <xm:sqref>C8:C18</xm:sqref>
        </x14:dataValidation>
        <x14:dataValidation type="list" allowBlank="1" showInputMessage="1" xr:uid="{C4F1BB9B-FE7B-FF4F-977F-907E7878816D}">
          <x14:formula1>
            <xm:f>'Data validation'!$B$77:$B$81</xm:f>
          </x14:formula1>
          <xm:sqref>D8:D18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9B67-63FC-B842-ABFE-9DBF1346CE9A}">
  <dimension ref="B3:L34"/>
  <sheetViews>
    <sheetView topLeftCell="A3" workbookViewId="0">
      <selection activeCell="H18" sqref="H18:K33"/>
    </sheetView>
  </sheetViews>
  <sheetFormatPr defaultColWidth="11" defaultRowHeight="15.6"/>
  <cols>
    <col min="1" max="2" width="2.59765625" style="3" customWidth="1"/>
    <col min="3" max="3" width="19.09765625" style="3" customWidth="1"/>
    <col min="4" max="5" width="16.59765625" style="3" customWidth="1"/>
    <col min="6" max="10" width="11" style="3"/>
    <col min="11" max="11" width="34.59765625" style="3" bestFit="1" customWidth="1"/>
    <col min="12" max="12" width="2" style="3" customWidth="1"/>
    <col min="13" max="16384" width="11" style="3"/>
  </cols>
  <sheetData>
    <row r="3" spans="2:12" ht="16.2" thickBot="1"/>
    <row r="4" spans="2:12">
      <c r="B4" s="39"/>
      <c r="C4" s="40"/>
      <c r="D4" s="40"/>
      <c r="E4" s="40"/>
      <c r="F4" s="40"/>
      <c r="G4" s="40"/>
      <c r="H4" s="40"/>
      <c r="I4" s="40"/>
      <c r="J4" s="40"/>
      <c r="K4" s="40"/>
      <c r="L4" s="42"/>
    </row>
    <row r="5" spans="2:12" ht="21">
      <c r="B5" s="32"/>
      <c r="C5" s="244" t="s">
        <v>89</v>
      </c>
      <c r="D5" s="244"/>
      <c r="E5" s="244"/>
      <c r="F5" s="244"/>
      <c r="G5" s="244"/>
      <c r="H5" s="244"/>
      <c r="I5" s="244"/>
      <c r="J5" s="244"/>
      <c r="K5" s="87"/>
      <c r="L5" s="31"/>
    </row>
    <row r="6" spans="2:12">
      <c r="B6" s="32"/>
      <c r="C6" s="355" t="s">
        <v>90</v>
      </c>
      <c r="D6" s="355" t="s">
        <v>70</v>
      </c>
      <c r="E6" s="355" t="s">
        <v>60</v>
      </c>
      <c r="F6" s="355" t="s">
        <v>68</v>
      </c>
      <c r="G6" s="355" t="s">
        <v>91</v>
      </c>
      <c r="H6" s="355" t="s">
        <v>56</v>
      </c>
      <c r="I6" s="296" t="s">
        <v>57</v>
      </c>
      <c r="J6" s="85" t="s">
        <v>60</v>
      </c>
      <c r="K6" s="354" t="s">
        <v>87</v>
      </c>
      <c r="L6" s="31"/>
    </row>
    <row r="7" spans="2:12" ht="16.05" customHeight="1">
      <c r="B7" s="32"/>
      <c r="C7" s="356"/>
      <c r="D7" s="356"/>
      <c r="E7" s="356"/>
      <c r="F7" s="356"/>
      <c r="G7" s="356"/>
      <c r="H7" s="356"/>
      <c r="I7" s="287"/>
      <c r="J7" s="86" t="s">
        <v>92</v>
      </c>
      <c r="K7" s="354"/>
      <c r="L7" s="31"/>
    </row>
    <row r="8" spans="2:12">
      <c r="B8" s="32"/>
      <c r="C8" s="143"/>
      <c r="D8" s="143"/>
      <c r="E8" s="143"/>
      <c r="F8" s="143"/>
      <c r="G8" s="143"/>
      <c r="H8" s="143"/>
      <c r="I8" s="143"/>
      <c r="J8" s="147"/>
      <c r="K8" s="180"/>
      <c r="L8" s="31"/>
    </row>
    <row r="9" spans="2:12">
      <c r="B9" s="32"/>
      <c r="C9" s="143"/>
      <c r="D9" s="143"/>
      <c r="E9" s="143"/>
      <c r="F9" s="143"/>
      <c r="G9" s="143"/>
      <c r="H9" s="143"/>
      <c r="I9" s="143"/>
      <c r="J9" s="143"/>
      <c r="K9" s="180"/>
      <c r="L9" s="31"/>
    </row>
    <row r="10" spans="2:12">
      <c r="B10" s="32"/>
      <c r="C10" s="143"/>
      <c r="D10" s="143"/>
      <c r="E10" s="143"/>
      <c r="F10" s="143"/>
      <c r="G10" s="143"/>
      <c r="H10" s="143"/>
      <c r="I10" s="143"/>
      <c r="J10" s="143"/>
      <c r="K10" s="180"/>
      <c r="L10" s="31"/>
    </row>
    <row r="11" spans="2:12">
      <c r="B11" s="32"/>
      <c r="C11" s="143"/>
      <c r="D11" s="143"/>
      <c r="E11" s="143"/>
      <c r="F11" s="143"/>
      <c r="G11" s="143"/>
      <c r="H11" s="143"/>
      <c r="I11" s="143"/>
      <c r="J11" s="143"/>
      <c r="K11" s="180"/>
      <c r="L11" s="31"/>
    </row>
    <row r="12" spans="2:12">
      <c r="B12" s="32"/>
      <c r="C12" s="143"/>
      <c r="D12" s="143"/>
      <c r="E12" s="143"/>
      <c r="F12" s="143"/>
      <c r="G12" s="143"/>
      <c r="H12" s="143"/>
      <c r="I12" s="143"/>
      <c r="J12" s="143"/>
      <c r="K12" s="180"/>
      <c r="L12" s="31"/>
    </row>
    <row r="13" spans="2:12">
      <c r="B13" s="32"/>
      <c r="C13" s="143"/>
      <c r="D13" s="143"/>
      <c r="E13" s="143"/>
      <c r="F13" s="143"/>
      <c r="G13" s="143"/>
      <c r="H13" s="143"/>
      <c r="I13" s="143"/>
      <c r="J13" s="143"/>
      <c r="K13" s="180"/>
      <c r="L13" s="31"/>
    </row>
    <row r="14" spans="2:12">
      <c r="B14" s="32"/>
      <c r="C14" s="143"/>
      <c r="D14" s="143"/>
      <c r="E14" s="143"/>
      <c r="F14" s="143"/>
      <c r="G14" s="143"/>
      <c r="H14" s="143"/>
      <c r="I14" s="143"/>
      <c r="J14" s="143"/>
      <c r="K14" s="180"/>
      <c r="L14" s="31"/>
    </row>
    <row r="15" spans="2:12">
      <c r="B15" s="32"/>
      <c r="L15" s="31"/>
    </row>
    <row r="16" spans="2:12" ht="16.2" thickBot="1">
      <c r="B16" s="32"/>
      <c r="L16" s="31"/>
    </row>
    <row r="17" spans="2:12" ht="16.2" thickBot="1">
      <c r="B17" s="32"/>
      <c r="H17" s="176" t="s">
        <v>394</v>
      </c>
      <c r="I17" s="181"/>
      <c r="J17" s="181"/>
      <c r="K17" s="182"/>
      <c r="L17" s="31"/>
    </row>
    <row r="18" spans="2:12" ht="21">
      <c r="B18" s="32"/>
      <c r="C18" s="219" t="s">
        <v>240</v>
      </c>
      <c r="D18" s="220"/>
      <c r="E18" s="220"/>
      <c r="F18" s="221"/>
      <c r="H18" s="250"/>
      <c r="I18" s="251"/>
      <c r="J18" s="251"/>
      <c r="K18" s="252"/>
      <c r="L18" s="31"/>
    </row>
    <row r="19" spans="2:12">
      <c r="B19" s="32"/>
      <c r="C19" s="54" t="s">
        <v>241</v>
      </c>
      <c r="D19" s="54" t="s">
        <v>242</v>
      </c>
      <c r="E19" s="54" t="s">
        <v>243</v>
      </c>
      <c r="F19" s="54" t="s">
        <v>60</v>
      </c>
      <c r="H19" s="253"/>
      <c r="I19" s="224"/>
      <c r="J19" s="224"/>
      <c r="K19" s="254"/>
      <c r="L19" s="31"/>
    </row>
    <row r="20" spans="2:12">
      <c r="B20" s="32"/>
      <c r="C20" s="143"/>
      <c r="D20" s="143"/>
      <c r="E20" s="143"/>
      <c r="F20" s="143"/>
      <c r="H20" s="253"/>
      <c r="I20" s="224"/>
      <c r="J20" s="224"/>
      <c r="K20" s="254"/>
      <c r="L20" s="31"/>
    </row>
    <row r="21" spans="2:12">
      <c r="B21" s="32"/>
      <c r="C21" s="143"/>
      <c r="D21" s="143"/>
      <c r="E21" s="143"/>
      <c r="F21" s="143"/>
      <c r="H21" s="253"/>
      <c r="I21" s="224"/>
      <c r="J21" s="224"/>
      <c r="K21" s="254"/>
      <c r="L21" s="31"/>
    </row>
    <row r="22" spans="2:12">
      <c r="B22" s="32"/>
      <c r="C22" s="143"/>
      <c r="D22" s="143"/>
      <c r="E22" s="143"/>
      <c r="F22" s="143"/>
      <c r="H22" s="253"/>
      <c r="I22" s="224"/>
      <c r="J22" s="224"/>
      <c r="K22" s="254"/>
      <c r="L22" s="31"/>
    </row>
    <row r="23" spans="2:12">
      <c r="B23" s="32"/>
      <c r="C23" s="143"/>
      <c r="D23" s="143"/>
      <c r="E23" s="143"/>
      <c r="F23" s="143"/>
      <c r="H23" s="253"/>
      <c r="I23" s="224"/>
      <c r="J23" s="224"/>
      <c r="K23" s="254"/>
      <c r="L23" s="31"/>
    </row>
    <row r="24" spans="2:12">
      <c r="B24" s="32"/>
      <c r="C24" s="143"/>
      <c r="D24" s="143"/>
      <c r="E24" s="143"/>
      <c r="F24" s="143"/>
      <c r="H24" s="253"/>
      <c r="I24" s="224"/>
      <c r="J24" s="224"/>
      <c r="K24" s="254"/>
      <c r="L24" s="31"/>
    </row>
    <row r="25" spans="2:12">
      <c r="B25" s="32"/>
      <c r="C25" s="143"/>
      <c r="D25" s="143"/>
      <c r="E25" s="143"/>
      <c r="F25" s="143"/>
      <c r="H25" s="253"/>
      <c r="I25" s="224"/>
      <c r="J25" s="224"/>
      <c r="K25" s="254"/>
      <c r="L25" s="31"/>
    </row>
    <row r="26" spans="2:12">
      <c r="B26" s="32"/>
      <c r="C26" s="143"/>
      <c r="D26" s="143"/>
      <c r="E26" s="143"/>
      <c r="F26" s="143"/>
      <c r="H26" s="253"/>
      <c r="I26" s="224"/>
      <c r="J26" s="224"/>
      <c r="K26" s="254"/>
      <c r="L26" s="31"/>
    </row>
    <row r="27" spans="2:12">
      <c r="B27" s="32"/>
      <c r="C27" s="143"/>
      <c r="D27" s="143"/>
      <c r="E27" s="143"/>
      <c r="F27" s="143"/>
      <c r="H27" s="253"/>
      <c r="I27" s="224"/>
      <c r="J27" s="224"/>
      <c r="K27" s="254"/>
      <c r="L27" s="31"/>
    </row>
    <row r="28" spans="2:12">
      <c r="B28" s="32"/>
      <c r="C28" s="143"/>
      <c r="D28" s="143"/>
      <c r="E28" s="143"/>
      <c r="F28" s="143"/>
      <c r="H28" s="253"/>
      <c r="I28" s="224"/>
      <c r="J28" s="224"/>
      <c r="K28" s="254"/>
      <c r="L28" s="31"/>
    </row>
    <row r="29" spans="2:12">
      <c r="B29" s="32"/>
      <c r="C29" s="143"/>
      <c r="D29" s="143"/>
      <c r="E29" s="143"/>
      <c r="F29" s="143"/>
      <c r="H29" s="253"/>
      <c r="I29" s="224"/>
      <c r="J29" s="224"/>
      <c r="K29" s="254"/>
      <c r="L29" s="31"/>
    </row>
    <row r="30" spans="2:12">
      <c r="B30" s="32"/>
      <c r="C30" s="143"/>
      <c r="D30" s="143"/>
      <c r="E30" s="143"/>
      <c r="F30" s="143"/>
      <c r="H30" s="253"/>
      <c r="I30" s="224"/>
      <c r="J30" s="224"/>
      <c r="K30" s="254"/>
      <c r="L30" s="31"/>
    </row>
    <row r="31" spans="2:12">
      <c r="B31" s="32"/>
      <c r="C31" s="143"/>
      <c r="D31" s="143"/>
      <c r="E31" s="143"/>
      <c r="F31" s="143"/>
      <c r="H31" s="253"/>
      <c r="I31" s="224"/>
      <c r="J31" s="224"/>
      <c r="K31" s="254"/>
      <c r="L31" s="31"/>
    </row>
    <row r="32" spans="2:12">
      <c r="B32" s="32"/>
      <c r="C32" s="143"/>
      <c r="D32" s="143"/>
      <c r="E32" s="143"/>
      <c r="F32" s="143"/>
      <c r="H32" s="253"/>
      <c r="I32" s="224"/>
      <c r="J32" s="224"/>
      <c r="K32" s="254"/>
      <c r="L32" s="31"/>
    </row>
    <row r="33" spans="2:12" ht="16.2" thickBot="1">
      <c r="B33" s="32"/>
      <c r="C33" s="143"/>
      <c r="D33" s="143"/>
      <c r="E33" s="143"/>
      <c r="F33" s="143"/>
      <c r="H33" s="255"/>
      <c r="I33" s="256"/>
      <c r="J33" s="256"/>
      <c r="K33" s="257"/>
      <c r="L33" s="31"/>
    </row>
    <row r="34" spans="2:12" ht="16.2" thickBot="1">
      <c r="B34" s="45"/>
      <c r="C34" s="46"/>
      <c r="D34" s="46"/>
      <c r="E34" s="46"/>
      <c r="F34" s="46"/>
      <c r="G34" s="46"/>
      <c r="H34" s="46"/>
      <c r="I34" s="46"/>
      <c r="J34" s="46"/>
      <c r="K34" s="46"/>
      <c r="L34" s="47"/>
    </row>
  </sheetData>
  <sheetProtection algorithmName="SHA-512" hashValue="twkGPyQ44NbWBfyoGtSUh0JtFsseXA42qSNlvQ4B+S2939tnX428sNzD8rI8CQvrnAfhUQBvjFqNplOLEMuPTA==" saltValue="0PrK3fwlT1mMbAHmgvep2A==" spinCount="100000" sheet="1" objects="1" scenarios="1" selectLockedCells="1"/>
  <mergeCells count="11">
    <mergeCell ref="C18:F18"/>
    <mergeCell ref="K6:K7"/>
    <mergeCell ref="C5:J5"/>
    <mergeCell ref="C6:C7"/>
    <mergeCell ref="D6:D7"/>
    <mergeCell ref="E6:E7"/>
    <mergeCell ref="F6:F7"/>
    <mergeCell ref="G6:G7"/>
    <mergeCell ref="H6:H7"/>
    <mergeCell ref="I6:I7"/>
    <mergeCell ref="H18:K33"/>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7CF5307E-4A61-4113-8E4E-14D3DAE7246F}">
            <xm:f>'General Information'!$N$8 = FALSE</xm:f>
            <x14:dxf>
              <font>
                <color theme="0"/>
              </font>
              <fill>
                <patternFill>
                  <bgColor theme="0"/>
                </patternFill>
              </fill>
              <border>
                <left/>
                <right/>
                <top/>
                <bottom/>
                <vertical/>
                <horizontal/>
              </border>
            </x14:dxf>
          </x14:cfRule>
          <xm:sqref>C18:F33</xm:sqref>
        </x14:conditionalFormatting>
        <x14:conditionalFormatting xmlns:xm="http://schemas.microsoft.com/office/excel/2006/main">
          <x14:cfRule type="expression" priority="3" id="{49965B35-D77D-8441-92AD-31D9F29FBB31}">
            <xm:f>'General Information'!$N$8 = FALSE</xm:f>
            <x14:dxf>
              <font>
                <color theme="0"/>
              </font>
              <fill>
                <patternFill>
                  <bgColor theme="0"/>
                </patternFill>
              </fill>
              <border>
                <left style="thin">
                  <color auto="1"/>
                </left>
                <right/>
                <top/>
                <bottom/>
                <vertical/>
                <horizontal/>
              </border>
            </x14:dxf>
          </x14:cfRule>
          <xm:sqref>K6:K14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4E61CE12-A319-1F41-92E8-A7A8F51130F4}">
          <x14:formula1>
            <xm:f>'Data validation'!$B$163:$B$166</xm:f>
          </x14:formula1>
          <xm:sqref>E8:E14</xm:sqref>
        </x14:dataValidation>
        <x14:dataValidation type="list" allowBlank="1" showInputMessage="1" xr:uid="{F92825DE-2449-EF44-B20C-BC431A171D6A}">
          <x14:formula1>
            <xm:f>'Data validation'!$B$174:$B$184</xm:f>
          </x14:formula1>
          <xm:sqref>C20:C33</xm:sqref>
        </x14:dataValidation>
        <x14:dataValidation type="list" allowBlank="1" showInputMessage="1" xr:uid="{9F4DA3ED-F85C-7442-ACA5-0B4567121A10}">
          <x14:formula1>
            <xm:f>'Data validation'!$B$186:$B$189</xm:f>
          </x14:formula1>
          <xm:sqref>F20:F33</xm:sqref>
        </x14:dataValidation>
        <x14:dataValidation type="list" allowBlank="1" showInputMessage="1" xr:uid="{7BC8219C-D28B-4A4A-8B6E-2CADFE7830D2}">
          <x14:formula1>
            <xm:f>'Data validation'!$B$163:$B$166</xm:f>
          </x14:formula1>
          <xm:sqref>J8:J14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13AD8-67AE-F749-815A-669C137CE4DC}">
  <dimension ref="B3:N19"/>
  <sheetViews>
    <sheetView topLeftCell="A20" workbookViewId="0">
      <selection activeCell="I10" sqref="I10"/>
    </sheetView>
  </sheetViews>
  <sheetFormatPr defaultColWidth="11" defaultRowHeight="15.6"/>
  <cols>
    <col min="1" max="2" width="2.296875" style="3" customWidth="1"/>
    <col min="3" max="3" width="14.59765625" style="3" customWidth="1"/>
    <col min="4" max="5" width="14.296875" style="3" customWidth="1"/>
    <col min="6" max="6" width="10" style="3" customWidth="1"/>
    <col min="7" max="7" width="11.5" style="3" customWidth="1"/>
    <col min="8" max="13" width="11" style="3"/>
    <col min="14" max="14" width="2.59765625" style="3" customWidth="1"/>
    <col min="15" max="16384" width="11" style="3"/>
  </cols>
  <sheetData>
    <row r="3" spans="2:14" ht="16.2" thickBot="1"/>
    <row r="4" spans="2:14">
      <c r="B4" s="39"/>
      <c r="C4" s="40"/>
      <c r="D4" s="40"/>
      <c r="E4" s="40"/>
      <c r="F4" s="40"/>
      <c r="G4" s="40"/>
      <c r="H4" s="40"/>
      <c r="I4" s="40"/>
      <c r="J4" s="40"/>
      <c r="K4" s="40"/>
      <c r="L4" s="40"/>
      <c r="M4" s="40"/>
      <c r="N4" s="42"/>
    </row>
    <row r="5" spans="2:14" ht="21">
      <c r="B5" s="32"/>
      <c r="C5" s="219" t="s">
        <v>93</v>
      </c>
      <c r="D5" s="220"/>
      <c r="E5" s="220"/>
      <c r="F5" s="220"/>
      <c r="G5" s="221"/>
      <c r="N5" s="31"/>
    </row>
    <row r="6" spans="2:14">
      <c r="B6" s="32"/>
      <c r="C6" s="118" t="s">
        <v>94</v>
      </c>
      <c r="D6" s="74" t="s">
        <v>96</v>
      </c>
      <c r="E6" s="74" t="s">
        <v>97</v>
      </c>
      <c r="F6" s="272" t="s">
        <v>98</v>
      </c>
      <c r="G6" s="273"/>
      <c r="N6" s="31"/>
    </row>
    <row r="7" spans="2:14">
      <c r="B7" s="32"/>
      <c r="C7" s="119" t="s">
        <v>95</v>
      </c>
      <c r="D7" s="81" t="s">
        <v>45</v>
      </c>
      <c r="E7" s="81" t="s">
        <v>45</v>
      </c>
      <c r="F7" s="357" t="s">
        <v>99</v>
      </c>
      <c r="G7" s="358"/>
      <c r="N7" s="31"/>
    </row>
    <row r="8" spans="2:14">
      <c r="B8" s="32"/>
      <c r="C8" s="183"/>
      <c r="D8" s="143"/>
      <c r="E8" s="143"/>
      <c r="F8" s="240"/>
      <c r="G8" s="359"/>
      <c r="H8" s="111" t="s">
        <v>162</v>
      </c>
      <c r="I8" s="12" t="str">
        <f>IFERROR(_xlfn.CONCAT(ROUND(C8/SUM('Herd Information'!G9:G10),0), " lb / cow / year"), " lb / cow / year")</f>
        <v xml:space="preserve"> lb / cow / year</v>
      </c>
      <c r="J8" s="12"/>
      <c r="K8" s="12"/>
      <c r="L8" s="12"/>
      <c r="M8" s="13"/>
      <c r="N8" s="31"/>
    </row>
    <row r="9" spans="2:14" ht="16.05" customHeight="1">
      <c r="B9" s="32"/>
      <c r="C9" s="360" t="s">
        <v>174</v>
      </c>
      <c r="D9" s="360"/>
      <c r="E9" s="280" t="str">
        <f>IF(E8="","",IF(E8&gt;5,"Please check milk fat", IF(E8&lt;3.5,"Please check milk fat"," ")))</f>
        <v/>
      </c>
      <c r="H9" s="112" t="str">
        <f>IFERROR(IF((C8 / SUM('Herd Information'!G9:G10) &gt;= 30000),CONCATENATE("Annual milk yield per cow is ",I8,". "), "Milk yield per cow correct?"), "")</f>
        <v/>
      </c>
      <c r="I9" s="44"/>
      <c r="J9" s="44"/>
      <c r="K9" s="44"/>
      <c r="L9" s="44"/>
      <c r="M9" s="15"/>
      <c r="N9" s="31"/>
    </row>
    <row r="10" spans="2:14">
      <c r="B10" s="32"/>
      <c r="C10" s="361"/>
      <c r="D10" s="361"/>
      <c r="E10" s="280"/>
      <c r="H10" s="113" t="str">
        <f>IFERROR(IF((C8 / SUM('Herd Information'!G9:G10) &gt;= 30000),"Please check total milk sold and cow numbers (Herd Information tab).", "If not, check total milk sold and cow numbers (Herd Information tab)."), "")</f>
        <v/>
      </c>
      <c r="I10" s="114"/>
      <c r="J10" s="114"/>
      <c r="K10" s="114"/>
      <c r="L10" s="114"/>
      <c r="M10" s="115"/>
      <c r="N10" s="31"/>
    </row>
    <row r="11" spans="2:14" ht="16.2" thickBot="1">
      <c r="B11" s="32"/>
      <c r="C11" s="116"/>
      <c r="D11" s="116"/>
      <c r="E11" s="67"/>
      <c r="H11" s="44"/>
      <c r="I11" s="44"/>
      <c r="J11" s="44"/>
      <c r="K11" s="44"/>
      <c r="L11" s="44"/>
      <c r="M11" s="44"/>
      <c r="N11" s="31"/>
    </row>
    <row r="12" spans="2:14" ht="16.2" thickBot="1">
      <c r="B12" s="32"/>
      <c r="C12" s="117"/>
      <c r="D12" s="67"/>
      <c r="E12" s="67"/>
      <c r="G12" s="247" t="s">
        <v>394</v>
      </c>
      <c r="H12" s="248"/>
      <c r="I12" s="248"/>
      <c r="J12" s="248"/>
      <c r="K12" s="248"/>
      <c r="L12" s="248"/>
      <c r="M12" s="249"/>
      <c r="N12" s="31"/>
    </row>
    <row r="13" spans="2:14" ht="21">
      <c r="B13" s="32"/>
      <c r="C13" s="219" t="s">
        <v>100</v>
      </c>
      <c r="D13" s="220"/>
      <c r="E13" s="221"/>
      <c r="F13" s="48"/>
      <c r="G13" s="250"/>
      <c r="H13" s="251"/>
      <c r="I13" s="251"/>
      <c r="J13" s="251"/>
      <c r="K13" s="251"/>
      <c r="L13" s="251"/>
      <c r="M13" s="252"/>
      <c r="N13" s="31"/>
    </row>
    <row r="14" spans="2:14">
      <c r="B14" s="32"/>
      <c r="C14" s="339" t="s">
        <v>101</v>
      </c>
      <c r="D14" s="339"/>
      <c r="E14" s="149"/>
      <c r="F14" s="6"/>
      <c r="G14" s="253"/>
      <c r="H14" s="224"/>
      <c r="I14" s="224"/>
      <c r="J14" s="224"/>
      <c r="K14" s="224"/>
      <c r="L14" s="224"/>
      <c r="M14" s="254"/>
      <c r="N14" s="31"/>
    </row>
    <row r="15" spans="2:14">
      <c r="B15" s="32"/>
      <c r="C15" s="339" t="s">
        <v>327</v>
      </c>
      <c r="D15" s="339"/>
      <c r="E15" s="149"/>
      <c r="F15" s="6"/>
      <c r="G15" s="253"/>
      <c r="H15" s="224"/>
      <c r="I15" s="224"/>
      <c r="J15" s="224"/>
      <c r="K15" s="224"/>
      <c r="L15" s="224"/>
      <c r="M15" s="254"/>
      <c r="N15" s="31"/>
    </row>
    <row r="16" spans="2:14" ht="21">
      <c r="B16" s="32"/>
      <c r="C16" s="219" t="s">
        <v>102</v>
      </c>
      <c r="D16" s="220"/>
      <c r="E16" s="221"/>
      <c r="G16" s="253"/>
      <c r="H16" s="224"/>
      <c r="I16" s="224"/>
      <c r="J16" s="224"/>
      <c r="K16" s="224"/>
      <c r="L16" s="224"/>
      <c r="M16" s="254"/>
      <c r="N16" s="31"/>
    </row>
    <row r="17" spans="2:14">
      <c r="B17" s="32"/>
      <c r="C17" s="339" t="s">
        <v>103</v>
      </c>
      <c r="D17" s="339"/>
      <c r="E17" s="143"/>
      <c r="G17" s="253"/>
      <c r="H17" s="224"/>
      <c r="I17" s="224"/>
      <c r="J17" s="224"/>
      <c r="K17" s="224"/>
      <c r="L17" s="224"/>
      <c r="M17" s="254"/>
      <c r="N17" s="31"/>
    </row>
    <row r="18" spans="2:14" ht="16.2" thickBot="1">
      <c r="B18" s="32"/>
      <c r="C18" s="339" t="s">
        <v>104</v>
      </c>
      <c r="D18" s="339"/>
      <c r="E18" s="143"/>
      <c r="G18" s="255"/>
      <c r="H18" s="256"/>
      <c r="I18" s="256"/>
      <c r="J18" s="256"/>
      <c r="K18" s="256"/>
      <c r="L18" s="256"/>
      <c r="M18" s="257"/>
      <c r="N18" s="31"/>
    </row>
    <row r="19" spans="2:14" ht="16.2" thickBot="1">
      <c r="B19" s="45"/>
      <c r="C19" s="46"/>
      <c r="D19" s="46"/>
      <c r="E19" s="46"/>
      <c r="F19" s="46"/>
      <c r="G19" s="46"/>
      <c r="H19" s="46"/>
      <c r="I19" s="46"/>
      <c r="J19" s="46"/>
      <c r="K19" s="46"/>
      <c r="L19" s="46"/>
      <c r="M19" s="46"/>
      <c r="N19" s="47"/>
    </row>
  </sheetData>
  <sheetProtection algorithmName="SHA-512" hashValue="+kztF6Cm39J2WDqpL2wVlGdb5Y54nSJznShS1ATMOmotP2TvmuHYMMSvKYv0vEkFFQgnfHYP/GkCp8R/fuIFwA==" saltValue="741zVDbp4ALKvPRL9X8xYw==" spinCount="100000" sheet="1" objects="1" scenarios="1"/>
  <mergeCells count="14">
    <mergeCell ref="G13:M18"/>
    <mergeCell ref="C5:G5"/>
    <mergeCell ref="F6:G6"/>
    <mergeCell ref="F7:G7"/>
    <mergeCell ref="F8:G8"/>
    <mergeCell ref="E9:E10"/>
    <mergeCell ref="C9:D10"/>
    <mergeCell ref="C17:D17"/>
    <mergeCell ref="C18:D18"/>
    <mergeCell ref="C14:D14"/>
    <mergeCell ref="C15:D15"/>
    <mergeCell ref="C13:E13"/>
    <mergeCell ref="C16:E16"/>
    <mergeCell ref="G12:M12"/>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 id="{51C3E369-B3E2-704C-8A16-3A6D1FD02F67}">
            <xm:f>'General Information'!$N$8 = FALSE</xm:f>
            <x14:dxf>
              <font>
                <color theme="0"/>
              </font>
              <fill>
                <patternFill>
                  <bgColor theme="0"/>
                </patternFill>
              </fill>
              <border>
                <left/>
                <right/>
                <top/>
                <bottom/>
                <vertical/>
                <horizontal/>
              </border>
            </x14:dxf>
          </x14:cfRule>
          <xm:sqref>C13:F18</xm:sqref>
        </x14:conditionalFormatting>
        <x14:conditionalFormatting xmlns:xm="http://schemas.microsoft.com/office/excel/2006/main">
          <x14:cfRule type="expression" priority="1" id="{7260E422-0ADF-4BB2-BFF9-9FF5EC33C11A}">
            <xm:f>'General Information'!$N$8=FALSE</xm:f>
            <x14:dxf>
              <border>
                <left style="thin">
                  <color auto="1"/>
                </left>
                <right style="thin">
                  <color auto="1"/>
                </right>
                <top style="thin">
                  <color auto="1"/>
                </top>
                <bottom style="thin">
                  <color auto="1"/>
                </bottom>
                <vertical/>
                <horizontal/>
              </border>
            </x14:dxf>
          </x14:cfRule>
          <xm:sqref>G12:M18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37A491-E00A-2D49-B578-DA6DFF206D41}">
          <x14:formula1>
            <xm:f>'Data validation'!$B$6:$B$8</xm:f>
          </x14:formula1>
          <xm:sqref>D14</xm:sqref>
        </x14:dataValidation>
        <x14:dataValidation type="list" allowBlank="1" error="Milkings should be 0 - 3 times per day" xr:uid="{C9D25EDC-9850-DD48-A8F2-F87DE04C7BB7}">
          <x14:formula1>
            <xm:f>'Data validation'!$B$5:$B$8</xm:f>
          </x14:formula1>
          <xm:sqref>E14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2CE2A-6098-DB44-A29B-AE856DE930A8}">
  <dimension ref="B3:M24"/>
  <sheetViews>
    <sheetView workbookViewId="0">
      <selection activeCell="H7" sqref="H7:L18"/>
    </sheetView>
  </sheetViews>
  <sheetFormatPr defaultColWidth="11" defaultRowHeight="15.6"/>
  <cols>
    <col min="1" max="2" width="1.59765625" style="3" customWidth="1"/>
    <col min="3" max="3" width="11" style="3"/>
    <col min="4" max="4" width="17.296875" style="3" customWidth="1"/>
    <col min="5" max="6" width="11" style="3"/>
    <col min="7" max="7" width="2.5" style="3" customWidth="1"/>
    <col min="8" max="8" width="11" style="3" customWidth="1"/>
    <col min="9" max="12" width="11" style="3"/>
    <col min="13" max="13" width="2.09765625" style="3" customWidth="1"/>
    <col min="14" max="16384" width="11" style="3"/>
  </cols>
  <sheetData>
    <row r="3" spans="2:13" ht="16.2" thickBot="1"/>
    <row r="4" spans="2:13">
      <c r="B4" s="39"/>
      <c r="C4" s="40"/>
      <c r="D4" s="40"/>
      <c r="E4" s="40"/>
      <c r="F4" s="40"/>
      <c r="G4" s="40"/>
      <c r="H4" s="40"/>
      <c r="I4" s="40"/>
      <c r="J4" s="40"/>
      <c r="K4" s="40"/>
      <c r="L4" s="40"/>
      <c r="M4" s="42"/>
    </row>
    <row r="5" spans="2:13" ht="21.6" thickBot="1">
      <c r="B5" s="32"/>
      <c r="C5" s="219" t="s">
        <v>170</v>
      </c>
      <c r="D5" s="220"/>
      <c r="E5" s="220"/>
      <c r="F5" s="221"/>
      <c r="G5" s="6"/>
      <c r="H5" s="6"/>
      <c r="I5" s="6"/>
      <c r="J5" s="6"/>
      <c r="K5" s="6"/>
      <c r="L5" s="6"/>
      <c r="M5" s="65"/>
    </row>
    <row r="6" spans="2:13" ht="16.2" thickBot="1">
      <c r="B6" s="32"/>
      <c r="C6" s="242" t="s">
        <v>50</v>
      </c>
      <c r="D6" s="242" t="s">
        <v>88</v>
      </c>
      <c r="E6" s="265" t="s">
        <v>42</v>
      </c>
      <c r="F6" s="85" t="s">
        <v>43</v>
      </c>
      <c r="G6" s="6"/>
      <c r="H6" s="169" t="s">
        <v>394</v>
      </c>
      <c r="I6" s="170"/>
      <c r="J6" s="170"/>
      <c r="K6" s="170"/>
      <c r="L6" s="171"/>
      <c r="M6" s="65"/>
    </row>
    <row r="7" spans="2:13">
      <c r="B7" s="32"/>
      <c r="C7" s="242"/>
      <c r="D7" s="242"/>
      <c r="E7" s="265"/>
      <c r="F7" s="86" t="s">
        <v>44</v>
      </c>
      <c r="G7" s="6"/>
      <c r="H7" s="250"/>
      <c r="I7" s="251"/>
      <c r="J7" s="251"/>
      <c r="K7" s="251"/>
      <c r="L7" s="252"/>
      <c r="M7" s="65"/>
    </row>
    <row r="8" spans="2:13">
      <c r="B8" s="32"/>
      <c r="C8" s="143"/>
      <c r="D8" s="143"/>
      <c r="E8" s="143"/>
      <c r="F8" s="147"/>
      <c r="H8" s="253"/>
      <c r="I8" s="224"/>
      <c r="J8" s="224"/>
      <c r="K8" s="224"/>
      <c r="L8" s="254"/>
      <c r="M8" s="31"/>
    </row>
    <row r="9" spans="2:13">
      <c r="B9" s="32"/>
      <c r="C9" s="143"/>
      <c r="D9" s="143"/>
      <c r="E9" s="143"/>
      <c r="F9" s="143"/>
      <c r="H9" s="253"/>
      <c r="I9" s="224"/>
      <c r="J9" s="224"/>
      <c r="K9" s="224"/>
      <c r="L9" s="254"/>
      <c r="M9" s="31"/>
    </row>
    <row r="10" spans="2:13">
      <c r="B10" s="32"/>
      <c r="C10" s="143"/>
      <c r="D10" s="143"/>
      <c r="E10" s="143"/>
      <c r="F10" s="143"/>
      <c r="H10" s="253"/>
      <c r="I10" s="224"/>
      <c r="J10" s="224"/>
      <c r="K10" s="224"/>
      <c r="L10" s="254"/>
      <c r="M10" s="31"/>
    </row>
    <row r="11" spans="2:13">
      <c r="B11" s="32"/>
      <c r="C11" s="143"/>
      <c r="D11" s="143"/>
      <c r="E11" s="143"/>
      <c r="F11" s="143"/>
      <c r="H11" s="253"/>
      <c r="I11" s="224"/>
      <c r="J11" s="224"/>
      <c r="K11" s="224"/>
      <c r="L11" s="254"/>
      <c r="M11" s="31"/>
    </row>
    <row r="12" spans="2:13">
      <c r="B12" s="32"/>
      <c r="C12" s="143"/>
      <c r="D12" s="143"/>
      <c r="E12" s="143"/>
      <c r="F12" s="143"/>
      <c r="H12" s="253"/>
      <c r="I12" s="224"/>
      <c r="J12" s="224"/>
      <c r="K12" s="224"/>
      <c r="L12" s="254"/>
      <c r="M12" s="31"/>
    </row>
    <row r="13" spans="2:13">
      <c r="B13" s="32"/>
      <c r="C13" s="143"/>
      <c r="D13" s="143"/>
      <c r="E13" s="143"/>
      <c r="F13" s="143"/>
      <c r="H13" s="253"/>
      <c r="I13" s="224"/>
      <c r="J13" s="224"/>
      <c r="K13" s="224"/>
      <c r="L13" s="254"/>
      <c r="M13" s="31"/>
    </row>
    <row r="14" spans="2:13">
      <c r="B14" s="32"/>
      <c r="C14" s="143"/>
      <c r="D14" s="143"/>
      <c r="E14" s="143"/>
      <c r="F14" s="143"/>
      <c r="H14" s="253"/>
      <c r="I14" s="224"/>
      <c r="J14" s="224"/>
      <c r="K14" s="224"/>
      <c r="L14" s="254"/>
      <c r="M14" s="31"/>
    </row>
    <row r="15" spans="2:13">
      <c r="B15" s="32"/>
      <c r="C15" s="143"/>
      <c r="D15" s="143"/>
      <c r="E15" s="143"/>
      <c r="F15" s="143"/>
      <c r="H15" s="253"/>
      <c r="I15" s="224"/>
      <c r="J15" s="224"/>
      <c r="K15" s="224"/>
      <c r="L15" s="254"/>
      <c r="M15" s="31"/>
    </row>
    <row r="16" spans="2:13">
      <c r="B16" s="32"/>
      <c r="C16" s="143"/>
      <c r="D16" s="143"/>
      <c r="E16" s="143"/>
      <c r="F16" s="143"/>
      <c r="H16" s="253"/>
      <c r="I16" s="224"/>
      <c r="J16" s="224"/>
      <c r="K16" s="224"/>
      <c r="L16" s="254"/>
      <c r="M16" s="31"/>
    </row>
    <row r="17" spans="2:13">
      <c r="B17" s="32"/>
      <c r="C17" s="143"/>
      <c r="D17" s="143"/>
      <c r="E17" s="143"/>
      <c r="F17" s="143"/>
      <c r="H17" s="253"/>
      <c r="I17" s="224"/>
      <c r="J17" s="224"/>
      <c r="K17" s="224"/>
      <c r="L17" s="254"/>
      <c r="M17" s="31"/>
    </row>
    <row r="18" spans="2:13" ht="16.2" thickBot="1">
      <c r="B18" s="32"/>
      <c r="C18" s="143"/>
      <c r="D18" s="143"/>
      <c r="E18" s="143"/>
      <c r="F18" s="143"/>
      <c r="H18" s="255"/>
      <c r="I18" s="256"/>
      <c r="J18" s="256"/>
      <c r="K18" s="256"/>
      <c r="L18" s="257"/>
      <c r="M18" s="31"/>
    </row>
    <row r="19" spans="2:13">
      <c r="B19" s="32"/>
      <c r="M19" s="31"/>
    </row>
    <row r="20" spans="2:13" ht="16.05" customHeight="1">
      <c r="B20" s="32"/>
      <c r="C20" s="350" t="s">
        <v>171</v>
      </c>
      <c r="D20" s="351"/>
      <c r="E20" s="351"/>
      <c r="F20" s="351"/>
      <c r="G20" s="351"/>
      <c r="H20" s="184"/>
      <c r="I20" s="184"/>
      <c r="J20" s="184"/>
      <c r="K20" s="184"/>
      <c r="L20" s="184"/>
      <c r="M20" s="31"/>
    </row>
    <row r="21" spans="2:13">
      <c r="B21" s="32"/>
      <c r="C21" s="351"/>
      <c r="D21" s="351"/>
      <c r="E21" s="351"/>
      <c r="F21" s="351"/>
      <c r="G21" s="351"/>
      <c r="H21" s="184"/>
      <c r="I21" s="184"/>
      <c r="J21" s="184"/>
      <c r="K21" s="184"/>
      <c r="L21" s="184"/>
      <c r="M21" s="31"/>
    </row>
    <row r="22" spans="2:13">
      <c r="B22" s="32"/>
      <c r="C22" s="351"/>
      <c r="D22" s="351"/>
      <c r="E22" s="351"/>
      <c r="F22" s="351"/>
      <c r="G22" s="351"/>
      <c r="H22" s="184"/>
      <c r="I22" s="184"/>
      <c r="J22" s="184"/>
      <c r="K22" s="184"/>
      <c r="L22" s="184"/>
      <c r="M22" s="31"/>
    </row>
    <row r="23" spans="2:13">
      <c r="B23" s="32"/>
      <c r="C23" s="350" t="s">
        <v>172</v>
      </c>
      <c r="D23" s="351"/>
      <c r="E23" s="351"/>
      <c r="F23" s="351"/>
      <c r="G23" s="351"/>
      <c r="H23" s="184"/>
      <c r="I23" s="184"/>
      <c r="J23" s="184"/>
      <c r="K23" s="184"/>
      <c r="L23" s="184"/>
      <c r="M23" s="31"/>
    </row>
    <row r="24" spans="2:13" ht="16.2" thickBot="1">
      <c r="B24" s="45"/>
      <c r="C24" s="46"/>
      <c r="D24" s="46"/>
      <c r="E24" s="46"/>
      <c r="F24" s="46"/>
      <c r="G24" s="46"/>
      <c r="H24" s="46"/>
      <c r="I24" s="46"/>
      <c r="J24" s="46"/>
      <c r="K24" s="46"/>
      <c r="L24" s="46"/>
      <c r="M24" s="47"/>
    </row>
  </sheetData>
  <sheetProtection algorithmName="SHA-512" hashValue="aDxvQI79s5fs10O5jY315peSo8rS1hkGQDbuIvVWvo0W3Lir0yslgUTqiO/MAz98KW7088sfwUKMznGmeUsoXQ==" saltValue="hNW+mPd9Qq4nvNGRljRfpQ==" spinCount="100000" sheet="1" objects="1" scenarios="1" selectLockedCells="1"/>
  <mergeCells count="7">
    <mergeCell ref="C5:F5"/>
    <mergeCell ref="C20:G22"/>
    <mergeCell ref="H7:L18"/>
    <mergeCell ref="C23:G23"/>
    <mergeCell ref="C6:C7"/>
    <mergeCell ref="D6:D7"/>
    <mergeCell ref="E6:E7"/>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xr:uid="{21CA1687-6D36-764A-8D69-F1189A973140}">
          <x14:formula1>
            <xm:f>'Data validation'!$B$69:$B$75</xm:f>
          </x14:formula1>
          <xm:sqref>C8:C18</xm:sqref>
        </x14:dataValidation>
        <x14:dataValidation type="list" allowBlank="1" showInputMessage="1" xr:uid="{8ED7991E-DDB8-BF41-8A4F-61FC92128518}">
          <x14:formula1>
            <xm:f>'Data validation'!$B$77:$B$81</xm:f>
          </x14:formula1>
          <xm:sqref>D8:D18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66F5B-4D2D-D543-8AE6-2BC4C10B8483}">
  <dimension ref="B3:Q20"/>
  <sheetViews>
    <sheetView workbookViewId="0">
      <selection activeCell="I8" sqref="I8"/>
    </sheetView>
  </sheetViews>
  <sheetFormatPr defaultColWidth="11" defaultRowHeight="15.6"/>
  <cols>
    <col min="1" max="2" width="2.296875" style="3" customWidth="1"/>
    <col min="3" max="3" width="20.796875" style="3" customWidth="1"/>
    <col min="4" max="4" width="11.59765625" style="3" customWidth="1"/>
    <col min="5" max="8" width="11" style="3"/>
    <col min="9" max="9" width="17.5" style="3" customWidth="1"/>
    <col min="10" max="10" width="3" style="3" customWidth="1"/>
    <col min="11" max="11" width="5.69921875" style="3" customWidth="1"/>
    <col min="12" max="15" width="11" style="3"/>
    <col min="16" max="16" width="11" style="3" customWidth="1"/>
    <col min="17" max="17" width="2.09765625" style="3" customWidth="1"/>
    <col min="18" max="16384" width="11" style="3"/>
  </cols>
  <sheetData>
    <row r="3" spans="2:17" ht="16.2" thickBot="1"/>
    <row r="4" spans="2:17">
      <c r="B4" s="39"/>
      <c r="C4" s="40"/>
      <c r="D4" s="40"/>
      <c r="E4" s="40"/>
      <c r="F4" s="40"/>
      <c r="G4" s="40"/>
      <c r="H4" s="40"/>
      <c r="I4" s="40"/>
      <c r="J4" s="40"/>
      <c r="K4" s="40"/>
      <c r="L4" s="40"/>
      <c r="M4" s="40"/>
      <c r="N4" s="40"/>
      <c r="O4" s="40"/>
      <c r="P4" s="40"/>
      <c r="Q4" s="42"/>
    </row>
    <row r="5" spans="2:17" ht="21.6" thickBot="1">
      <c r="B5" s="32"/>
      <c r="C5" s="244" t="s">
        <v>105</v>
      </c>
      <c r="D5" s="244"/>
      <c r="E5" s="244"/>
      <c r="F5" s="245"/>
      <c r="G5" s="244"/>
      <c r="H5" s="244"/>
      <c r="I5" s="244"/>
      <c r="Q5" s="31"/>
    </row>
    <row r="6" spans="2:17" ht="16.2" thickBot="1">
      <c r="B6" s="32"/>
      <c r="C6" s="242" t="s">
        <v>106</v>
      </c>
      <c r="D6" s="242" t="s">
        <v>67</v>
      </c>
      <c r="E6" s="265" t="s">
        <v>55</v>
      </c>
      <c r="F6" s="85" t="s">
        <v>269</v>
      </c>
      <c r="G6" s="85" t="s">
        <v>270</v>
      </c>
      <c r="H6" s="85" t="s">
        <v>271</v>
      </c>
      <c r="I6" s="243" t="s">
        <v>107</v>
      </c>
      <c r="K6" s="169" t="s">
        <v>394</v>
      </c>
      <c r="L6" s="170"/>
      <c r="M6" s="170"/>
      <c r="N6" s="170"/>
      <c r="O6" s="170"/>
      <c r="P6" s="171"/>
      <c r="Q6" s="31"/>
    </row>
    <row r="7" spans="2:17">
      <c r="B7" s="32"/>
      <c r="C7" s="242"/>
      <c r="D7" s="242"/>
      <c r="E7" s="265"/>
      <c r="F7" s="86" t="s">
        <v>272</v>
      </c>
      <c r="G7" s="86" t="s">
        <v>272</v>
      </c>
      <c r="H7" s="86" t="s">
        <v>272</v>
      </c>
      <c r="I7" s="243"/>
      <c r="K7" s="250"/>
      <c r="L7" s="251"/>
      <c r="M7" s="251"/>
      <c r="N7" s="251"/>
      <c r="O7" s="251"/>
      <c r="P7" s="252"/>
      <c r="Q7" s="31"/>
    </row>
    <row r="8" spans="2:17">
      <c r="B8" s="32"/>
      <c r="C8" s="143"/>
      <c r="D8" s="143"/>
      <c r="E8" s="143" t="str">
        <f>IFERROR(VLOOKUP($C8,'Farm Crop Production'!$C$8:$S$31, 12, TRUE), "")</f>
        <v/>
      </c>
      <c r="F8" s="143" t="str">
        <f>IFERROR(VLOOKUP($C8,'Farm Crop Production'!$C$8:$S$31, 7, TRUE), "")</f>
        <v/>
      </c>
      <c r="G8" s="143" t="str">
        <f>IFERROR(VLOOKUP($C8,'Farm Crop Production'!$C$8:$S$31, 8, TRUE), "")</f>
        <v/>
      </c>
      <c r="H8" s="143" t="str">
        <f>IFERROR(VLOOKUP($C8,'Farm Crop Production'!$C$8:$S$31, 9, TRUE), "")</f>
        <v/>
      </c>
      <c r="I8" s="143"/>
      <c r="K8" s="253"/>
      <c r="L8" s="224"/>
      <c r="M8" s="224"/>
      <c r="N8" s="224"/>
      <c r="O8" s="224"/>
      <c r="P8" s="254"/>
      <c r="Q8" s="31"/>
    </row>
    <row r="9" spans="2:17">
      <c r="B9" s="32"/>
      <c r="C9" s="143"/>
      <c r="D9" s="143"/>
      <c r="E9" s="143" t="str">
        <f>IFERROR(VLOOKUP($C9,'Farm Crop Production'!$C$8:$S$31, 12, TRUE), "")</f>
        <v/>
      </c>
      <c r="F9" s="143" t="str">
        <f>IFERROR(VLOOKUP($C9,'Farm Crop Production'!$C$8:$S$31, 7, TRUE), "")</f>
        <v/>
      </c>
      <c r="G9" s="143" t="str">
        <f>IFERROR(VLOOKUP($C9,'Farm Crop Production'!$C$8:$S$31, 8, TRUE), "")</f>
        <v/>
      </c>
      <c r="H9" s="143" t="str">
        <f>IFERROR(VLOOKUP($C9,'Farm Crop Production'!$C$8:$S$31, 9, TRUE), "")</f>
        <v/>
      </c>
      <c r="I9" s="143"/>
      <c r="K9" s="253"/>
      <c r="L9" s="224"/>
      <c r="M9" s="224"/>
      <c r="N9" s="224"/>
      <c r="O9" s="224"/>
      <c r="P9" s="254"/>
      <c r="Q9" s="31"/>
    </row>
    <row r="10" spans="2:17">
      <c r="B10" s="32"/>
      <c r="C10" s="143"/>
      <c r="D10" s="143"/>
      <c r="E10" s="143" t="str">
        <f>IFERROR(VLOOKUP($C10,'Farm Crop Production'!$C$8:$S$31, 12, TRUE), "")</f>
        <v/>
      </c>
      <c r="F10" s="143" t="str">
        <f>IFERROR(VLOOKUP($C10,'Farm Crop Production'!$C$8:$S$31, 7, TRUE), "")</f>
        <v/>
      </c>
      <c r="G10" s="143" t="str">
        <f>IFERROR(VLOOKUP($C10,'Farm Crop Production'!$C$8:$S$31, 8, TRUE), "")</f>
        <v/>
      </c>
      <c r="H10" s="143" t="str">
        <f>IFERROR(VLOOKUP($C10,'Farm Crop Production'!$C$8:$S$31, 9, TRUE), "")</f>
        <v/>
      </c>
      <c r="I10" s="143"/>
      <c r="K10" s="253"/>
      <c r="L10" s="224"/>
      <c r="M10" s="224"/>
      <c r="N10" s="224"/>
      <c r="O10" s="224"/>
      <c r="P10" s="254"/>
      <c r="Q10" s="31"/>
    </row>
    <row r="11" spans="2:17">
      <c r="B11" s="32"/>
      <c r="C11" s="143"/>
      <c r="D11" s="143"/>
      <c r="E11" s="143" t="str">
        <f>IFERROR(VLOOKUP($C11,'Farm Crop Production'!$C$8:$S$31, 12, TRUE), "")</f>
        <v/>
      </c>
      <c r="F11" s="143" t="str">
        <f>IFERROR(VLOOKUP($C11,'Farm Crop Production'!$C$8:$S$31, 7, TRUE), "")</f>
        <v/>
      </c>
      <c r="G11" s="143" t="str">
        <f>IFERROR(VLOOKUP($C11,'Farm Crop Production'!$C$8:$S$31, 8, TRUE), "")</f>
        <v/>
      </c>
      <c r="H11" s="143" t="str">
        <f>IFERROR(VLOOKUP($C11,'Farm Crop Production'!$C$8:$S$31, 9, TRUE), "")</f>
        <v/>
      </c>
      <c r="I11" s="143"/>
      <c r="K11" s="253"/>
      <c r="L11" s="224"/>
      <c r="M11" s="224"/>
      <c r="N11" s="224"/>
      <c r="O11" s="224"/>
      <c r="P11" s="254"/>
      <c r="Q11" s="31"/>
    </row>
    <row r="12" spans="2:17">
      <c r="B12" s="32"/>
      <c r="C12" s="143"/>
      <c r="D12" s="143"/>
      <c r="E12" s="143" t="str">
        <f>IFERROR(VLOOKUP($C12,'Farm Crop Production'!$C$8:$S$31, 12, TRUE), "")</f>
        <v/>
      </c>
      <c r="F12" s="143" t="str">
        <f>IFERROR(VLOOKUP($C12,'Farm Crop Production'!$C$8:$S$31, 7, TRUE), "")</f>
        <v/>
      </c>
      <c r="G12" s="143" t="str">
        <f>IFERROR(VLOOKUP($C12,'Farm Crop Production'!$C$8:$S$31, 8, TRUE), "")</f>
        <v/>
      </c>
      <c r="H12" s="143" t="str">
        <f>IFERROR(VLOOKUP($C12,'Farm Crop Production'!$C$8:$S$31, 9, TRUE), "")</f>
        <v/>
      </c>
      <c r="I12" s="143"/>
      <c r="K12" s="253"/>
      <c r="L12" s="224"/>
      <c r="M12" s="224"/>
      <c r="N12" s="224"/>
      <c r="O12" s="224"/>
      <c r="P12" s="254"/>
      <c r="Q12" s="31"/>
    </row>
    <row r="13" spans="2:17">
      <c r="B13" s="32"/>
      <c r="C13" s="143"/>
      <c r="D13" s="143"/>
      <c r="E13" s="143" t="str">
        <f>IFERROR(VLOOKUP($C13,'Farm Crop Production'!$C$8:$S$31, 12, TRUE), "")</f>
        <v/>
      </c>
      <c r="F13" s="143" t="str">
        <f>IFERROR(VLOOKUP($C13,'Farm Crop Production'!$C$8:$S$31, 7, TRUE), "")</f>
        <v/>
      </c>
      <c r="G13" s="143" t="str">
        <f>IFERROR(VLOOKUP($C13,'Farm Crop Production'!$C$8:$S$31, 8, TRUE), "")</f>
        <v/>
      </c>
      <c r="H13" s="143" t="str">
        <f>IFERROR(VLOOKUP($C13,'Farm Crop Production'!$C$8:$S$31, 9, TRUE), "")</f>
        <v/>
      </c>
      <c r="I13" s="143"/>
      <c r="K13" s="253"/>
      <c r="L13" s="224"/>
      <c r="M13" s="224"/>
      <c r="N13" s="224"/>
      <c r="O13" s="224"/>
      <c r="P13" s="254"/>
      <c r="Q13" s="31"/>
    </row>
    <row r="14" spans="2:17">
      <c r="B14" s="32"/>
      <c r="C14" s="143"/>
      <c r="D14" s="143"/>
      <c r="E14" s="143" t="str">
        <f>IFERROR(VLOOKUP($C14,'Farm Crop Production'!$C$8:$S$31, 12, TRUE), "")</f>
        <v/>
      </c>
      <c r="F14" s="143" t="str">
        <f>IFERROR(VLOOKUP($C14,'Farm Crop Production'!$C$8:$S$31, 7, TRUE), "")</f>
        <v/>
      </c>
      <c r="G14" s="143" t="str">
        <f>IFERROR(VLOOKUP($C14,'Farm Crop Production'!$C$8:$S$31, 8, TRUE), "")</f>
        <v/>
      </c>
      <c r="H14" s="143" t="str">
        <f>IFERROR(VLOOKUP($C14,'Farm Crop Production'!$C$8:$S$31, 9, TRUE), "")</f>
        <v/>
      </c>
      <c r="I14" s="143"/>
      <c r="K14" s="253"/>
      <c r="L14" s="224"/>
      <c r="M14" s="224"/>
      <c r="N14" s="224"/>
      <c r="O14" s="224"/>
      <c r="P14" s="254"/>
      <c r="Q14" s="31"/>
    </row>
    <row r="15" spans="2:17">
      <c r="B15" s="32"/>
      <c r="C15" s="143"/>
      <c r="D15" s="143"/>
      <c r="E15" s="143" t="str">
        <f>IFERROR(VLOOKUP($C15,'Farm Crop Production'!$C$8:$S$31, 12, TRUE), "")</f>
        <v/>
      </c>
      <c r="F15" s="143" t="str">
        <f>IFERROR(VLOOKUP($C15,'Farm Crop Production'!$C$8:$S$31, 7, TRUE), "")</f>
        <v/>
      </c>
      <c r="G15" s="143" t="str">
        <f>IFERROR(VLOOKUP($C15,'Farm Crop Production'!$C$8:$S$31, 8, TRUE), "")</f>
        <v/>
      </c>
      <c r="H15" s="143" t="str">
        <f>IFERROR(VLOOKUP($C15,'Farm Crop Production'!$C$8:$S$31, 9, TRUE), "")</f>
        <v/>
      </c>
      <c r="I15" s="143"/>
      <c r="K15" s="253"/>
      <c r="L15" s="224"/>
      <c r="M15" s="224"/>
      <c r="N15" s="224"/>
      <c r="O15" s="224"/>
      <c r="P15" s="254"/>
      <c r="Q15" s="31"/>
    </row>
    <row r="16" spans="2:17">
      <c r="B16" s="32"/>
      <c r="C16" s="143"/>
      <c r="D16" s="143"/>
      <c r="E16" s="143" t="str">
        <f>IFERROR(VLOOKUP($C16,'Farm Crop Production'!$C$8:$S$31, 12, TRUE), "")</f>
        <v/>
      </c>
      <c r="F16" s="143" t="str">
        <f>IFERROR(VLOOKUP($C16,'Farm Crop Production'!$C$8:$S$31, 7, TRUE), "")</f>
        <v/>
      </c>
      <c r="G16" s="143" t="str">
        <f>IFERROR(VLOOKUP($C16,'Farm Crop Production'!$C$8:$S$31, 8, TRUE), "")</f>
        <v/>
      </c>
      <c r="H16" s="143" t="str">
        <f>IFERROR(VLOOKUP($C16,'Farm Crop Production'!$C$8:$S$31, 9, TRUE), "")</f>
        <v/>
      </c>
      <c r="I16" s="143"/>
      <c r="K16" s="253"/>
      <c r="L16" s="224"/>
      <c r="M16" s="224"/>
      <c r="N16" s="224"/>
      <c r="O16" s="224"/>
      <c r="P16" s="254"/>
      <c r="Q16" s="31"/>
    </row>
    <row r="17" spans="2:17" ht="16.2" thickBot="1">
      <c r="B17" s="32"/>
      <c r="C17" s="143"/>
      <c r="D17" s="143"/>
      <c r="E17" s="143" t="str">
        <f>IFERROR(VLOOKUP($C17,'Farm Crop Production'!$C$8:$S$31, 12, TRUE), "")</f>
        <v/>
      </c>
      <c r="F17" s="143" t="str">
        <f>IFERROR(VLOOKUP($C17,'Farm Crop Production'!$C$8:$S$31, 7, TRUE), "")</f>
        <v/>
      </c>
      <c r="G17" s="143" t="str">
        <f>IFERROR(VLOOKUP($C17,'Farm Crop Production'!$C$8:$S$31, 8, TRUE), "")</f>
        <v/>
      </c>
      <c r="H17" s="143" t="str">
        <f>IFERROR(VLOOKUP($C17,'Farm Crop Production'!$C$8:$S$31, 9, TRUE), "")</f>
        <v/>
      </c>
      <c r="I17" s="143"/>
      <c r="K17" s="255"/>
      <c r="L17" s="256"/>
      <c r="M17" s="256"/>
      <c r="N17" s="256"/>
      <c r="O17" s="256"/>
      <c r="P17" s="257"/>
      <c r="Q17" s="31"/>
    </row>
    <row r="18" spans="2:17">
      <c r="B18" s="32"/>
      <c r="C18" s="155"/>
      <c r="D18" s="155"/>
      <c r="E18" s="143" t="str">
        <f>IFERROR(VLOOKUP($C18,'Farm Crop Production'!$C$8:$S$31, 12, TRUE), "")</f>
        <v/>
      </c>
      <c r="F18" s="143" t="str">
        <f>IFERROR(VLOOKUP($C18,'Farm Crop Production'!$C$8:$S$31, 7, TRUE), "")</f>
        <v/>
      </c>
      <c r="G18" s="143" t="str">
        <f>IFERROR(VLOOKUP($C18,'Farm Crop Production'!$C$8:$S$31, 8, TRUE), "")</f>
        <v/>
      </c>
      <c r="H18" s="143" t="str">
        <f>IFERROR(VLOOKUP($C18,'Farm Crop Production'!$C$8:$S$31, 9, TRUE), "")</f>
        <v/>
      </c>
      <c r="I18" s="155"/>
      <c r="Q18" s="31"/>
    </row>
    <row r="19" spans="2:17">
      <c r="B19" s="32"/>
      <c r="C19" s="54" t="s">
        <v>108</v>
      </c>
      <c r="D19" s="143"/>
      <c r="E19" s="143"/>
      <c r="F19" s="143"/>
      <c r="G19" s="143"/>
      <c r="H19" s="143"/>
      <c r="I19" s="143"/>
      <c r="J19" s="362" t="s">
        <v>109</v>
      </c>
      <c r="K19" s="363"/>
      <c r="L19" s="143"/>
      <c r="Q19" s="31"/>
    </row>
    <row r="20" spans="2:17" ht="16.2" thickBot="1">
      <c r="B20" s="45"/>
      <c r="C20" s="46"/>
      <c r="D20" s="46"/>
      <c r="E20" s="46"/>
      <c r="F20" s="46"/>
      <c r="G20" s="46"/>
      <c r="H20" s="46"/>
      <c r="I20" s="46"/>
      <c r="J20" s="46"/>
      <c r="K20" s="46"/>
      <c r="L20" s="46"/>
      <c r="M20" s="46"/>
      <c r="N20" s="46"/>
      <c r="O20" s="46"/>
      <c r="P20" s="46"/>
      <c r="Q20" s="47"/>
    </row>
  </sheetData>
  <sheetProtection algorithmName="SHA-512" hashValue="gPPxTSJpSqnhvtZIf0mSQQU2hYCGKI1Yvd90maKUYeq3s9fvlN13YfE4St4CsnajlPN068bGx9HUXhSklz80Zg==" saltValue="kGHMq894/Y1S+XtjriQzVA==" spinCount="100000" sheet="1" objects="1" scenarios="1" selectLockedCells="1"/>
  <mergeCells count="7">
    <mergeCell ref="C5:I5"/>
    <mergeCell ref="J19:K19"/>
    <mergeCell ref="K7:P17"/>
    <mergeCell ref="C6:C7"/>
    <mergeCell ref="D6:D7"/>
    <mergeCell ref="E6:E7"/>
    <mergeCell ref="I6:I7"/>
  </mergeCells>
  <dataValidations count="1">
    <dataValidation type="list" allowBlank="1" showInputMessage="1" sqref="I8:I18" xr:uid="{68437E2C-B1B9-E749-B12E-1899E737FE45}">
      <formula1>"Forage, Grain, Other (type in)"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xr:uid="{76E9FF88-E8E4-C244-AF78-E93430E5D177}">
          <x14:formula1>
            <xm:f>'Farm Crop Production'!$C$8:$C$31</xm:f>
          </x14:formula1>
          <xm:sqref>C8:C18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7687-6F02-2A48-96DD-F278FDD5951A}">
  <dimension ref="B3:M28"/>
  <sheetViews>
    <sheetView workbookViewId="0">
      <selection activeCell="D9" sqref="D9"/>
    </sheetView>
  </sheetViews>
  <sheetFormatPr defaultColWidth="11" defaultRowHeight="15.6"/>
  <cols>
    <col min="1" max="2" width="2.59765625" style="3" customWidth="1"/>
    <col min="3" max="3" width="19.09765625" style="3" customWidth="1"/>
    <col min="4" max="10" width="12.296875" style="3" customWidth="1"/>
    <col min="11" max="16384" width="11" style="3"/>
  </cols>
  <sheetData>
    <row r="3" spans="2:13" ht="16.2" thickBot="1"/>
    <row r="4" spans="2:13">
      <c r="B4" s="39"/>
      <c r="C4" s="40"/>
      <c r="D4" s="40"/>
      <c r="E4" s="40"/>
      <c r="F4" s="40"/>
      <c r="G4" s="40"/>
      <c r="H4" s="40"/>
      <c r="I4" s="40"/>
      <c r="J4" s="40"/>
      <c r="K4" s="40"/>
      <c r="L4" s="40"/>
      <c r="M4" s="42"/>
    </row>
    <row r="5" spans="2:13" ht="21">
      <c r="B5" s="32"/>
      <c r="C5" s="244" t="s">
        <v>111</v>
      </c>
      <c r="D5" s="244"/>
      <c r="E5" s="244"/>
      <c r="F5" s="244"/>
      <c r="G5" s="244"/>
      <c r="H5" s="244"/>
      <c r="I5" s="244"/>
      <c r="J5" s="245"/>
      <c r="M5" s="31"/>
    </row>
    <row r="6" spans="2:13">
      <c r="B6" s="32"/>
      <c r="C6" s="314" t="s">
        <v>110</v>
      </c>
      <c r="D6" s="314" t="s">
        <v>70</v>
      </c>
      <c r="E6" s="314" t="s">
        <v>60</v>
      </c>
      <c r="F6" s="314" t="s">
        <v>68</v>
      </c>
      <c r="G6" s="314" t="s">
        <v>91</v>
      </c>
      <c r="H6" s="314" t="s">
        <v>56</v>
      </c>
      <c r="I6" s="368" t="s">
        <v>57</v>
      </c>
      <c r="J6" s="92" t="s">
        <v>60</v>
      </c>
      <c r="M6" s="31"/>
    </row>
    <row r="7" spans="2:13" ht="16.05" customHeight="1">
      <c r="B7" s="32"/>
      <c r="C7" s="367"/>
      <c r="D7" s="367"/>
      <c r="E7" s="367"/>
      <c r="F7" s="367"/>
      <c r="G7" s="367"/>
      <c r="H7" s="367"/>
      <c r="I7" s="369"/>
      <c r="J7" s="120" t="s">
        <v>92</v>
      </c>
      <c r="M7" s="31"/>
    </row>
    <row r="8" spans="2:13">
      <c r="B8" s="32"/>
      <c r="C8" s="143"/>
      <c r="D8" s="143"/>
      <c r="E8" s="143"/>
      <c r="F8" s="143"/>
      <c r="G8" s="143"/>
      <c r="H8" s="143"/>
      <c r="I8" s="143"/>
      <c r="J8" s="147"/>
      <c r="K8" s="364" t="s">
        <v>175</v>
      </c>
      <c r="L8" s="365"/>
      <c r="M8" s="366"/>
    </row>
    <row r="9" spans="2:13">
      <c r="B9" s="32"/>
      <c r="C9" s="143"/>
      <c r="D9" s="143"/>
      <c r="E9" s="143"/>
      <c r="F9" s="143"/>
      <c r="G9" s="143"/>
      <c r="H9" s="143"/>
      <c r="I9" s="143"/>
      <c r="J9" s="143"/>
      <c r="M9" s="31"/>
    </row>
    <row r="10" spans="2:13">
      <c r="B10" s="32"/>
      <c r="C10" s="143"/>
      <c r="D10" s="143"/>
      <c r="E10" s="143"/>
      <c r="F10" s="143"/>
      <c r="G10" s="143"/>
      <c r="H10" s="143"/>
      <c r="I10" s="143"/>
      <c r="J10" s="143"/>
      <c r="M10" s="31"/>
    </row>
    <row r="11" spans="2:13">
      <c r="B11" s="32"/>
      <c r="C11" s="143"/>
      <c r="D11" s="143"/>
      <c r="E11" s="143"/>
      <c r="F11" s="143"/>
      <c r="G11" s="143"/>
      <c r="H11" s="143"/>
      <c r="I11" s="143"/>
      <c r="J11" s="143"/>
      <c r="M11" s="31"/>
    </row>
    <row r="12" spans="2:13">
      <c r="B12" s="32"/>
      <c r="C12" s="143"/>
      <c r="D12" s="143"/>
      <c r="E12" s="143"/>
      <c r="F12" s="143"/>
      <c r="G12" s="143"/>
      <c r="H12" s="143"/>
      <c r="I12" s="143"/>
      <c r="J12" s="143"/>
      <c r="M12" s="31"/>
    </row>
    <row r="13" spans="2:13">
      <c r="B13" s="32"/>
      <c r="C13" s="143"/>
      <c r="D13" s="143"/>
      <c r="E13" s="143"/>
      <c r="F13" s="143"/>
      <c r="G13" s="143"/>
      <c r="H13" s="143"/>
      <c r="I13" s="143"/>
      <c r="J13" s="143"/>
      <c r="M13" s="31"/>
    </row>
    <row r="14" spans="2:13">
      <c r="B14" s="32"/>
      <c r="C14" s="143"/>
      <c r="D14" s="143"/>
      <c r="E14" s="143"/>
      <c r="F14" s="143"/>
      <c r="G14" s="143"/>
      <c r="H14" s="143"/>
      <c r="I14" s="143"/>
      <c r="J14" s="143"/>
      <c r="M14" s="31"/>
    </row>
    <row r="15" spans="2:13" ht="16.2" thickBot="1">
      <c r="B15" s="32"/>
      <c r="M15" s="31"/>
    </row>
    <row r="16" spans="2:13" ht="16.2" thickBot="1">
      <c r="B16" s="32"/>
      <c r="C16" s="169" t="s">
        <v>394</v>
      </c>
      <c r="D16" s="170"/>
      <c r="E16" s="170"/>
      <c r="F16" s="170"/>
      <c r="G16" s="170"/>
      <c r="H16" s="170"/>
      <c r="I16" s="170"/>
      <c r="J16" s="171"/>
      <c r="M16" s="31"/>
    </row>
    <row r="17" spans="2:13">
      <c r="B17" s="32"/>
      <c r="C17" s="250"/>
      <c r="D17" s="251"/>
      <c r="E17" s="251"/>
      <c r="F17" s="251"/>
      <c r="G17" s="251"/>
      <c r="H17" s="251"/>
      <c r="I17" s="251"/>
      <c r="J17" s="252"/>
      <c r="M17" s="31"/>
    </row>
    <row r="18" spans="2:13">
      <c r="B18" s="32"/>
      <c r="C18" s="253"/>
      <c r="D18" s="224"/>
      <c r="E18" s="224"/>
      <c r="F18" s="224"/>
      <c r="G18" s="224"/>
      <c r="H18" s="224"/>
      <c r="I18" s="224"/>
      <c r="J18" s="254"/>
      <c r="M18" s="31"/>
    </row>
    <row r="19" spans="2:13">
      <c r="B19" s="32"/>
      <c r="C19" s="253"/>
      <c r="D19" s="224"/>
      <c r="E19" s="224"/>
      <c r="F19" s="224"/>
      <c r="G19" s="224"/>
      <c r="H19" s="224"/>
      <c r="I19" s="224"/>
      <c r="J19" s="254"/>
      <c r="M19" s="31"/>
    </row>
    <row r="20" spans="2:13">
      <c r="B20" s="32"/>
      <c r="C20" s="253"/>
      <c r="D20" s="224"/>
      <c r="E20" s="224"/>
      <c r="F20" s="224"/>
      <c r="G20" s="224"/>
      <c r="H20" s="224"/>
      <c r="I20" s="224"/>
      <c r="J20" s="254"/>
      <c r="M20" s="31"/>
    </row>
    <row r="21" spans="2:13">
      <c r="B21" s="32"/>
      <c r="C21" s="253"/>
      <c r="D21" s="224"/>
      <c r="E21" s="224"/>
      <c r="F21" s="224"/>
      <c r="G21" s="224"/>
      <c r="H21" s="224"/>
      <c r="I21" s="224"/>
      <c r="J21" s="254"/>
      <c r="M21" s="31"/>
    </row>
    <row r="22" spans="2:13">
      <c r="B22" s="32"/>
      <c r="C22" s="253"/>
      <c r="D22" s="224"/>
      <c r="E22" s="224"/>
      <c r="F22" s="224"/>
      <c r="G22" s="224"/>
      <c r="H22" s="224"/>
      <c r="I22" s="224"/>
      <c r="J22" s="254"/>
      <c r="M22" s="31"/>
    </row>
    <row r="23" spans="2:13">
      <c r="B23" s="32"/>
      <c r="C23" s="253"/>
      <c r="D23" s="224"/>
      <c r="E23" s="224"/>
      <c r="F23" s="224"/>
      <c r="G23" s="224"/>
      <c r="H23" s="224"/>
      <c r="I23" s="224"/>
      <c r="J23" s="254"/>
      <c r="M23" s="31"/>
    </row>
    <row r="24" spans="2:13">
      <c r="B24" s="32"/>
      <c r="C24" s="253"/>
      <c r="D24" s="224"/>
      <c r="E24" s="224"/>
      <c r="F24" s="224"/>
      <c r="G24" s="224"/>
      <c r="H24" s="224"/>
      <c r="I24" s="224"/>
      <c r="J24" s="254"/>
      <c r="M24" s="31"/>
    </row>
    <row r="25" spans="2:13">
      <c r="B25" s="32"/>
      <c r="C25" s="253"/>
      <c r="D25" s="224"/>
      <c r="E25" s="224"/>
      <c r="F25" s="224"/>
      <c r="G25" s="224"/>
      <c r="H25" s="224"/>
      <c r="I25" s="224"/>
      <c r="J25" s="254"/>
      <c r="M25" s="31"/>
    </row>
    <row r="26" spans="2:13">
      <c r="B26" s="32"/>
      <c r="C26" s="253"/>
      <c r="D26" s="224"/>
      <c r="E26" s="224"/>
      <c r="F26" s="224"/>
      <c r="G26" s="224"/>
      <c r="H26" s="224"/>
      <c r="I26" s="224"/>
      <c r="J26" s="254"/>
      <c r="M26" s="31"/>
    </row>
    <row r="27" spans="2:13" ht="16.2" thickBot="1">
      <c r="B27" s="32"/>
      <c r="C27" s="255"/>
      <c r="D27" s="256"/>
      <c r="E27" s="256"/>
      <c r="F27" s="256"/>
      <c r="G27" s="256"/>
      <c r="H27" s="256"/>
      <c r="I27" s="256"/>
      <c r="J27" s="257"/>
      <c r="M27" s="31"/>
    </row>
    <row r="28" spans="2:13" ht="16.2" thickBot="1">
      <c r="B28" s="45"/>
      <c r="C28" s="46"/>
      <c r="D28" s="46"/>
      <c r="E28" s="46"/>
      <c r="F28" s="46"/>
      <c r="G28" s="46"/>
      <c r="H28" s="46"/>
      <c r="I28" s="46"/>
      <c r="J28" s="46"/>
      <c r="K28" s="46"/>
      <c r="L28" s="46"/>
      <c r="M28" s="47"/>
    </row>
  </sheetData>
  <sheetProtection algorithmName="SHA-512" hashValue="tETn5FNI5ou9Akk8YJqCPhC3+lOtkMx8ycA2abE+7dyDGlGhj30NtRsMckQempu/S/qfcd6wdIzsu1F5pwo5Hw==" saltValue="SvzKuUaXwksKj4OROTm/4w==" spinCount="100000" sheet="1" objects="1" scenarios="1"/>
  <mergeCells count="10">
    <mergeCell ref="C17:J27"/>
    <mergeCell ref="K8:M8"/>
    <mergeCell ref="C5:J5"/>
    <mergeCell ref="C6:C7"/>
    <mergeCell ref="D6:D7"/>
    <mergeCell ref="E6:E7"/>
    <mergeCell ref="F6:F7"/>
    <mergeCell ref="G6:G7"/>
    <mergeCell ref="H6:H7"/>
    <mergeCell ref="I6:I7"/>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xr:uid="{E3950B95-0AF5-0C44-9F8B-603627B7CCB1}">
          <x14:formula1>
            <xm:f>'Data validation'!$B$168:$B$171</xm:f>
          </x14:formula1>
          <xm:sqref>J8:J16</xm:sqref>
        </x14:dataValidation>
        <x14:dataValidation type="list" allowBlank="1" showInputMessage="1" showErrorMessage="1" xr:uid="{3DB188E1-D51B-DC42-85E8-BBB9B598D12F}">
          <x14:formula1>
            <xm:f>'Data validation'!$B$163:$B$166</xm:f>
          </x14:formula1>
          <xm:sqref>E8:E16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6FF3-31D2-6346-8283-9E1DDEB73FA1}">
  <dimension ref="C1:Y515"/>
  <sheetViews>
    <sheetView workbookViewId="0">
      <selection activeCell="D20" sqref="D20"/>
    </sheetView>
  </sheetViews>
  <sheetFormatPr defaultColWidth="11" defaultRowHeight="15.6"/>
  <cols>
    <col min="1" max="2" width="3" style="3" customWidth="1"/>
    <col min="3" max="3" width="13.09765625" style="3" customWidth="1"/>
    <col min="4" max="4" width="6.796875" style="3" customWidth="1"/>
    <col min="5" max="5" width="6" style="3" customWidth="1"/>
    <col min="6" max="6" width="6.796875" style="3" customWidth="1"/>
    <col min="7" max="7" width="5.09765625" style="3" customWidth="1"/>
    <col min="8" max="8" width="8.796875" style="3" customWidth="1"/>
    <col min="9" max="9" width="2.09765625" style="3" customWidth="1"/>
    <col min="10" max="10" width="6.296875" style="3" customWidth="1"/>
    <col min="11" max="11" width="7.296875" style="3" customWidth="1"/>
    <col min="12" max="12" width="14.09765625" style="3" customWidth="1"/>
    <col min="13" max="13" width="5.09765625" style="3" customWidth="1"/>
    <col min="14" max="14" width="13.296875" style="3" customWidth="1"/>
    <col min="15" max="15" width="3" style="3" customWidth="1"/>
    <col min="16" max="16" width="12.296875" style="3" customWidth="1"/>
    <col min="17" max="17" width="12.8984375" style="3" bestFit="1" customWidth="1"/>
    <col min="18" max="18" width="16" style="3" bestFit="1" customWidth="1"/>
    <col min="19" max="19" width="23.796875" style="3" customWidth="1"/>
    <col min="20" max="20" width="18.69921875" style="3" customWidth="1"/>
    <col min="21" max="21" width="21.09765625" style="3" customWidth="1"/>
    <col min="22" max="16384" width="11" style="3"/>
  </cols>
  <sheetData>
    <row r="1" spans="3:23">
      <c r="C1" s="6"/>
    </row>
    <row r="3" spans="3:23" ht="16.2" thickBot="1">
      <c r="F3" s="497" t="s">
        <v>410</v>
      </c>
      <c r="G3" s="497"/>
      <c r="H3" s="497"/>
      <c r="I3" s="497"/>
      <c r="J3" s="497"/>
      <c r="K3" s="497"/>
      <c r="L3" s="497"/>
    </row>
    <row r="4" spans="3:23" ht="15.75" customHeight="1">
      <c r="C4" s="382" t="s">
        <v>408</v>
      </c>
      <c r="D4" s="383"/>
      <c r="E4" s="383"/>
      <c r="F4" s="383"/>
      <c r="G4" s="383"/>
      <c r="H4" s="383"/>
      <c r="I4" s="383"/>
      <c r="J4" s="383"/>
      <c r="K4" s="383"/>
      <c r="L4" s="383"/>
      <c r="M4" s="383"/>
      <c r="N4" s="384"/>
      <c r="P4" s="494" t="s">
        <v>359</v>
      </c>
      <c r="Q4" s="495"/>
      <c r="R4" s="495"/>
      <c r="S4" s="132"/>
      <c r="T4" s="132"/>
      <c r="U4" s="132"/>
      <c r="V4" s="132"/>
      <c r="W4" s="133"/>
    </row>
    <row r="5" spans="3:23">
      <c r="C5" s="402"/>
      <c r="D5" s="496"/>
      <c r="E5" s="496"/>
      <c r="F5" s="496"/>
      <c r="G5" s="496"/>
      <c r="H5" s="496"/>
      <c r="I5" s="496"/>
      <c r="J5" s="496"/>
      <c r="K5" s="496"/>
      <c r="L5" s="496"/>
      <c r="M5" s="496"/>
      <c r="N5" s="404"/>
      <c r="P5" s="131"/>
      <c r="Q5" s="134" t="s">
        <v>360</v>
      </c>
      <c r="R5" s="134" t="s">
        <v>276</v>
      </c>
      <c r="S5" s="134" t="s">
        <v>152</v>
      </c>
      <c r="T5" s="134" t="s">
        <v>148</v>
      </c>
      <c r="U5" s="390" t="s">
        <v>374</v>
      </c>
      <c r="V5" s="390"/>
      <c r="W5" s="130"/>
    </row>
    <row r="6" spans="3:23" ht="15.6" customHeight="1">
      <c r="C6" s="402"/>
      <c r="D6" s="496"/>
      <c r="E6" s="496"/>
      <c r="F6" s="496"/>
      <c r="G6" s="496"/>
      <c r="H6" s="496"/>
      <c r="I6" s="496"/>
      <c r="J6" s="496"/>
      <c r="K6" s="496"/>
      <c r="L6" s="496"/>
      <c r="M6" s="496"/>
      <c r="N6" s="404"/>
      <c r="P6" s="131"/>
      <c r="Q6" s="135" t="s">
        <v>361</v>
      </c>
      <c r="R6" s="135" t="s">
        <v>362</v>
      </c>
      <c r="S6" s="135" t="s">
        <v>363</v>
      </c>
      <c r="T6" s="135" t="s">
        <v>364</v>
      </c>
      <c r="U6" s="391" t="s">
        <v>365</v>
      </c>
      <c r="V6" s="391"/>
      <c r="W6" s="130"/>
    </row>
    <row r="7" spans="3:23">
      <c r="C7" s="402"/>
      <c r="D7" s="496"/>
      <c r="E7" s="496"/>
      <c r="F7" s="496"/>
      <c r="G7" s="496"/>
      <c r="H7" s="496"/>
      <c r="I7" s="496"/>
      <c r="J7" s="496"/>
      <c r="K7" s="496"/>
      <c r="L7" s="496"/>
      <c r="M7" s="496"/>
      <c r="N7" s="404"/>
      <c r="P7" s="131"/>
      <c r="Q7" s="136" t="s">
        <v>366</v>
      </c>
      <c r="R7" s="136" t="s">
        <v>278</v>
      </c>
      <c r="S7" s="136" t="s">
        <v>363</v>
      </c>
      <c r="T7" s="136" t="s">
        <v>367</v>
      </c>
      <c r="U7" s="392" t="s">
        <v>368</v>
      </c>
      <c r="V7" s="392"/>
      <c r="W7" s="130"/>
    </row>
    <row r="8" spans="3:23">
      <c r="C8" s="402"/>
      <c r="D8" s="496"/>
      <c r="E8" s="496"/>
      <c r="F8" s="496"/>
      <c r="G8" s="496"/>
      <c r="H8" s="496"/>
      <c r="I8" s="496"/>
      <c r="J8" s="496"/>
      <c r="K8" s="496"/>
      <c r="L8" s="496"/>
      <c r="M8" s="496"/>
      <c r="N8" s="404"/>
      <c r="P8" s="131"/>
      <c r="Q8" s="136" t="s">
        <v>369</v>
      </c>
      <c r="R8" s="136" t="s">
        <v>278</v>
      </c>
      <c r="S8" s="136" t="s">
        <v>363</v>
      </c>
      <c r="T8" s="136" t="s">
        <v>367</v>
      </c>
      <c r="U8" s="392" t="s">
        <v>368</v>
      </c>
      <c r="V8" s="392"/>
      <c r="W8" s="130"/>
    </row>
    <row r="9" spans="3:23" ht="15.6" customHeight="1">
      <c r="C9" s="402"/>
      <c r="D9" s="496"/>
      <c r="E9" s="496"/>
      <c r="F9" s="496"/>
      <c r="G9" s="496"/>
      <c r="H9" s="496"/>
      <c r="I9" s="496"/>
      <c r="J9" s="496"/>
      <c r="K9" s="496"/>
      <c r="L9" s="496"/>
      <c r="M9" s="496"/>
      <c r="N9" s="404"/>
      <c r="P9" s="131"/>
      <c r="Q9" s="135" t="s">
        <v>370</v>
      </c>
      <c r="R9" s="135" t="s">
        <v>362</v>
      </c>
      <c r="S9" s="135" t="s">
        <v>363</v>
      </c>
      <c r="T9" s="135" t="s">
        <v>372</v>
      </c>
      <c r="U9" s="391" t="s">
        <v>365</v>
      </c>
      <c r="V9" s="391"/>
      <c r="W9" s="130"/>
    </row>
    <row r="10" spans="3:23" ht="15.6" customHeight="1">
      <c r="C10" s="402"/>
      <c r="D10" s="496"/>
      <c r="E10" s="496"/>
      <c r="F10" s="496"/>
      <c r="G10" s="496"/>
      <c r="H10" s="496"/>
      <c r="I10" s="496"/>
      <c r="J10" s="496"/>
      <c r="K10" s="496"/>
      <c r="L10" s="496"/>
      <c r="M10" s="496"/>
      <c r="N10" s="404"/>
      <c r="P10" s="131"/>
      <c r="Q10" s="140" t="s">
        <v>371</v>
      </c>
      <c r="R10" s="140" t="s">
        <v>278</v>
      </c>
      <c r="S10" s="140" t="s">
        <v>72</v>
      </c>
      <c r="T10" s="140" t="s">
        <v>367</v>
      </c>
      <c r="U10" s="393" t="s">
        <v>368</v>
      </c>
      <c r="V10" s="393"/>
      <c r="W10" s="130"/>
    </row>
    <row r="11" spans="3:23">
      <c r="C11" s="402"/>
      <c r="D11" s="496"/>
      <c r="E11" s="496"/>
      <c r="F11" s="496"/>
      <c r="G11" s="496"/>
      <c r="H11" s="496"/>
      <c r="I11" s="496"/>
      <c r="J11" s="496"/>
      <c r="K11" s="496"/>
      <c r="L11" s="496"/>
      <c r="M11" s="496"/>
      <c r="N11" s="404"/>
      <c r="P11" s="131"/>
      <c r="Q11" s="129"/>
      <c r="R11" s="129"/>
      <c r="S11" s="129"/>
      <c r="T11" s="129"/>
      <c r="U11" s="129"/>
      <c r="V11" s="129"/>
      <c r="W11" s="130"/>
    </row>
    <row r="12" spans="3:23" ht="15.75" customHeight="1">
      <c r="C12" s="402"/>
      <c r="D12" s="496"/>
      <c r="E12" s="496"/>
      <c r="F12" s="496"/>
      <c r="G12" s="496"/>
      <c r="H12" s="496"/>
      <c r="I12" s="496"/>
      <c r="J12" s="496"/>
      <c r="K12" s="496"/>
      <c r="L12" s="496"/>
      <c r="M12" s="496"/>
      <c r="N12" s="404"/>
      <c r="P12" s="402" t="s">
        <v>398</v>
      </c>
      <c r="Q12" s="403"/>
      <c r="R12" s="403"/>
      <c r="S12" s="403"/>
      <c r="T12" s="403"/>
      <c r="U12" s="403"/>
      <c r="V12" s="403"/>
      <c r="W12" s="404"/>
    </row>
    <row r="13" spans="3:23">
      <c r="C13" s="402"/>
      <c r="D13" s="496"/>
      <c r="E13" s="496"/>
      <c r="F13" s="496"/>
      <c r="G13" s="496"/>
      <c r="H13" s="496"/>
      <c r="I13" s="496"/>
      <c r="J13" s="496"/>
      <c r="K13" s="496"/>
      <c r="L13" s="496"/>
      <c r="M13" s="496"/>
      <c r="N13" s="404"/>
      <c r="P13" s="402"/>
      <c r="Q13" s="403"/>
      <c r="R13" s="403"/>
      <c r="S13" s="403"/>
      <c r="T13" s="403"/>
      <c r="U13" s="403"/>
      <c r="V13" s="403"/>
      <c r="W13" s="404"/>
    </row>
    <row r="14" spans="3:23">
      <c r="C14" s="402"/>
      <c r="D14" s="496"/>
      <c r="E14" s="496"/>
      <c r="F14" s="496"/>
      <c r="G14" s="496"/>
      <c r="H14" s="496"/>
      <c r="I14" s="496"/>
      <c r="J14" s="496"/>
      <c r="K14" s="496"/>
      <c r="L14" s="496"/>
      <c r="M14" s="496"/>
      <c r="N14" s="404"/>
      <c r="P14" s="402"/>
      <c r="Q14" s="403"/>
      <c r="R14" s="403"/>
      <c r="S14" s="403"/>
      <c r="T14" s="403"/>
      <c r="U14" s="403"/>
      <c r="V14" s="403"/>
      <c r="W14" s="404"/>
    </row>
    <row r="15" spans="3:23">
      <c r="C15" s="402"/>
      <c r="D15" s="496"/>
      <c r="E15" s="496"/>
      <c r="F15" s="496"/>
      <c r="G15" s="496"/>
      <c r="H15" s="496"/>
      <c r="I15" s="496"/>
      <c r="J15" s="496"/>
      <c r="K15" s="496"/>
      <c r="L15" s="496"/>
      <c r="M15" s="496"/>
      <c r="N15" s="404"/>
      <c r="P15" s="402"/>
      <c r="Q15" s="403"/>
      <c r="R15" s="403"/>
      <c r="S15" s="403"/>
      <c r="T15" s="403"/>
      <c r="U15" s="403"/>
      <c r="V15" s="403"/>
      <c r="W15" s="404"/>
    </row>
    <row r="16" spans="3:23" ht="16.2" thickBot="1">
      <c r="C16" s="385"/>
      <c r="D16" s="386"/>
      <c r="E16" s="386"/>
      <c r="F16" s="386"/>
      <c r="G16" s="386"/>
      <c r="H16" s="386"/>
      <c r="I16" s="386"/>
      <c r="J16" s="386"/>
      <c r="K16" s="386"/>
      <c r="L16" s="386"/>
      <c r="M16" s="386"/>
      <c r="N16" s="387"/>
      <c r="P16" s="385"/>
      <c r="Q16" s="386"/>
      <c r="R16" s="386"/>
      <c r="S16" s="386"/>
      <c r="T16" s="386"/>
      <c r="U16" s="386"/>
      <c r="V16" s="386"/>
      <c r="W16" s="387"/>
    </row>
    <row r="17" spans="3:25">
      <c r="P17" s="7"/>
      <c r="Q17" s="7"/>
      <c r="R17" s="7"/>
      <c r="S17" s="7"/>
      <c r="T17" s="7"/>
      <c r="U17" s="7"/>
      <c r="V17" s="7"/>
      <c r="W17" s="7"/>
    </row>
    <row r="18" spans="3:25" ht="21.6" thickBot="1">
      <c r="C18" s="219" t="s">
        <v>275</v>
      </c>
      <c r="D18" s="220"/>
      <c r="E18" s="220"/>
      <c r="F18" s="220"/>
      <c r="G18" s="220"/>
      <c r="H18" s="220"/>
      <c r="I18" s="220"/>
      <c r="J18" s="220"/>
      <c r="K18" s="220"/>
      <c r="L18" s="220"/>
      <c r="M18" s="220"/>
      <c r="N18" s="221"/>
      <c r="P18" s="7"/>
      <c r="Q18" s="7"/>
      <c r="R18" s="7"/>
      <c r="S18" s="7"/>
      <c r="T18" s="7"/>
      <c r="U18" s="7"/>
      <c r="V18" s="7"/>
      <c r="W18" s="7"/>
    </row>
    <row r="19" spans="3:25" ht="21.6" thickBot="1">
      <c r="C19" s="491" t="s">
        <v>301</v>
      </c>
      <c r="D19" s="492"/>
      <c r="E19" s="491" t="s">
        <v>294</v>
      </c>
      <c r="F19" s="491"/>
      <c r="G19" s="491"/>
      <c r="H19" s="491"/>
      <c r="I19" s="491"/>
      <c r="J19" s="491"/>
      <c r="K19" s="491"/>
      <c r="L19" s="491"/>
      <c r="M19" s="491"/>
      <c r="N19" s="491"/>
      <c r="P19" s="463" t="s">
        <v>409</v>
      </c>
      <c r="Q19" s="464"/>
      <c r="R19" s="464"/>
      <c r="S19" s="464"/>
      <c r="T19" s="464"/>
      <c r="U19" s="464"/>
      <c r="V19" s="464"/>
      <c r="W19" s="465"/>
      <c r="X19" s="7"/>
      <c r="Y19" s="7"/>
    </row>
    <row r="20" spans="3:25">
      <c r="C20" s="55" t="s">
        <v>277</v>
      </c>
      <c r="D20" s="185" t="b">
        <v>0</v>
      </c>
      <c r="E20" s="211"/>
      <c r="F20" s="211"/>
      <c r="G20" s="211"/>
      <c r="H20" s="211"/>
      <c r="I20" s="211"/>
      <c r="J20" s="211"/>
      <c r="K20" s="211"/>
      <c r="L20" s="211"/>
      <c r="M20" s="211"/>
      <c r="N20" s="211"/>
      <c r="X20" s="7"/>
      <c r="Y20" s="7"/>
    </row>
    <row r="21" spans="3:25" ht="16.2" thickBot="1">
      <c r="C21" s="55" t="s">
        <v>278</v>
      </c>
      <c r="D21" s="185" t="b">
        <v>0</v>
      </c>
      <c r="E21" s="211"/>
      <c r="F21" s="211"/>
      <c r="G21" s="211"/>
      <c r="H21" s="211"/>
      <c r="I21" s="211"/>
      <c r="J21" s="211"/>
      <c r="K21" s="211"/>
      <c r="L21" s="211"/>
      <c r="M21" s="474"/>
      <c r="N21" s="474"/>
      <c r="X21" s="7"/>
      <c r="Y21" s="7"/>
    </row>
    <row r="22" spans="3:25" ht="15.75" customHeight="1">
      <c r="C22" s="482" t="s">
        <v>279</v>
      </c>
      <c r="D22" s="483" t="b">
        <v>0</v>
      </c>
      <c r="E22" s="488" t="s">
        <v>281</v>
      </c>
      <c r="F22" s="488"/>
      <c r="G22" s="488"/>
      <c r="H22" s="211"/>
      <c r="I22" s="211"/>
      <c r="J22" s="211"/>
      <c r="K22" s="488" t="s">
        <v>284</v>
      </c>
      <c r="L22" s="489"/>
      <c r="M22" s="377"/>
      <c r="N22" s="378"/>
      <c r="P22" s="394" t="s">
        <v>399</v>
      </c>
      <c r="Q22" s="395"/>
      <c r="R22" s="395"/>
      <c r="S22" s="395"/>
      <c r="T22" s="395"/>
      <c r="U22" s="395"/>
      <c r="V22" s="395"/>
      <c r="W22" s="396"/>
      <c r="X22" s="7"/>
      <c r="Y22" s="7"/>
    </row>
    <row r="23" spans="3:25">
      <c r="C23" s="443"/>
      <c r="D23" s="445"/>
      <c r="E23" s="488"/>
      <c r="F23" s="488"/>
      <c r="G23" s="488"/>
      <c r="H23" s="211"/>
      <c r="I23" s="211"/>
      <c r="J23" s="211"/>
      <c r="K23" s="488"/>
      <c r="L23" s="489"/>
      <c r="M23" s="379"/>
      <c r="N23" s="381"/>
      <c r="P23" s="397"/>
      <c r="Q23" s="259"/>
      <c r="R23" s="259"/>
      <c r="S23" s="259"/>
      <c r="T23" s="259"/>
      <c r="U23" s="259"/>
      <c r="V23" s="259"/>
      <c r="W23" s="398"/>
      <c r="X23" s="7"/>
      <c r="Y23" s="7"/>
    </row>
    <row r="24" spans="3:25" ht="15.75" customHeight="1">
      <c r="C24" s="125" t="s">
        <v>280</v>
      </c>
      <c r="D24" s="186" t="b">
        <v>0</v>
      </c>
      <c r="E24" s="490" t="s">
        <v>282</v>
      </c>
      <c r="F24" s="488"/>
      <c r="G24" s="188" t="b">
        <v>0</v>
      </c>
      <c r="H24" s="480" t="s">
        <v>283</v>
      </c>
      <c r="I24" s="480"/>
      <c r="J24" s="188" t="b">
        <v>0</v>
      </c>
      <c r="K24" s="488" t="s">
        <v>284</v>
      </c>
      <c r="L24" s="488"/>
      <c r="M24" s="377"/>
      <c r="N24" s="378"/>
      <c r="P24" s="397" t="s">
        <v>400</v>
      </c>
      <c r="Q24" s="259"/>
      <c r="R24" s="259"/>
      <c r="S24" s="259"/>
      <c r="T24" s="259"/>
      <c r="U24" s="259"/>
      <c r="V24" s="259"/>
      <c r="W24" s="398"/>
      <c r="X24" s="7"/>
      <c r="Y24" s="7"/>
    </row>
    <row r="25" spans="3:25" ht="16.2" thickBot="1">
      <c r="C25" s="126"/>
      <c r="D25" s="187"/>
      <c r="E25" s="440" t="s">
        <v>285</v>
      </c>
      <c r="F25" s="480"/>
      <c r="G25" s="480"/>
      <c r="H25" s="480"/>
      <c r="I25" s="481"/>
      <c r="J25" s="481"/>
      <c r="K25" s="488"/>
      <c r="L25" s="488"/>
      <c r="M25" s="379"/>
      <c r="N25" s="381"/>
      <c r="P25" s="399"/>
      <c r="Q25" s="400"/>
      <c r="R25" s="400"/>
      <c r="S25" s="400"/>
      <c r="T25" s="400"/>
      <c r="U25" s="400"/>
      <c r="V25" s="400"/>
      <c r="W25" s="401"/>
      <c r="X25" s="7"/>
      <c r="Y25" s="7"/>
    </row>
    <row r="26" spans="3:25">
      <c r="C26" s="444" t="s">
        <v>145</v>
      </c>
      <c r="D26" s="446" t="b">
        <v>0</v>
      </c>
      <c r="E26" s="211"/>
      <c r="F26" s="211"/>
      <c r="G26" s="211"/>
      <c r="H26" s="211"/>
      <c r="I26" s="211"/>
      <c r="J26" s="211"/>
      <c r="K26" s="211"/>
      <c r="L26" s="211"/>
      <c r="M26" s="211"/>
      <c r="N26" s="211"/>
      <c r="X26" s="7"/>
      <c r="Y26" s="7"/>
    </row>
    <row r="27" spans="3:25">
      <c r="C27" s="482"/>
      <c r="D27" s="483"/>
      <c r="E27" s="211"/>
      <c r="F27" s="211"/>
      <c r="G27" s="211"/>
      <c r="H27" s="211"/>
      <c r="I27" s="211"/>
      <c r="J27" s="211"/>
      <c r="K27" s="211"/>
      <c r="L27" s="211"/>
      <c r="M27" s="211"/>
      <c r="N27" s="211"/>
      <c r="X27" s="7"/>
      <c r="Y27" s="7"/>
    </row>
    <row r="28" spans="3:25" ht="16.2" thickBot="1">
      <c r="C28" s="121"/>
      <c r="D28" s="29"/>
      <c r="E28" s="30"/>
      <c r="F28" s="30"/>
      <c r="G28" s="30"/>
      <c r="H28" s="30"/>
      <c r="I28" s="30"/>
      <c r="J28" s="30"/>
      <c r="K28" s="30"/>
      <c r="L28" s="30"/>
      <c r="M28" s="30"/>
      <c r="N28" s="122"/>
      <c r="X28" s="7"/>
      <c r="Y28" s="7"/>
    </row>
    <row r="29" spans="3:25" ht="21" customHeight="1">
      <c r="C29" s="447" t="s">
        <v>286</v>
      </c>
      <c r="D29" s="448"/>
      <c r="E29" s="448"/>
      <c r="F29" s="234" t="s">
        <v>42</v>
      </c>
      <c r="G29" s="234"/>
      <c r="H29" s="484" t="s">
        <v>287</v>
      </c>
      <c r="I29" s="484"/>
      <c r="J29" s="485" t="s">
        <v>288</v>
      </c>
      <c r="K29" s="454"/>
      <c r="L29" s="239" t="s">
        <v>289</v>
      </c>
      <c r="M29" s="487"/>
      <c r="N29" s="122"/>
      <c r="P29" s="394" t="s">
        <v>401</v>
      </c>
      <c r="Q29" s="395"/>
      <c r="R29" s="395"/>
      <c r="S29" s="395"/>
      <c r="T29" s="395"/>
      <c r="U29" s="395"/>
      <c r="V29" s="395"/>
      <c r="W29" s="396"/>
      <c r="X29" s="7"/>
      <c r="Y29" s="7"/>
    </row>
    <row r="30" spans="3:25" ht="15" customHeight="1">
      <c r="C30" s="450"/>
      <c r="D30" s="451"/>
      <c r="E30" s="451"/>
      <c r="F30" s="234"/>
      <c r="G30" s="234"/>
      <c r="H30" s="484"/>
      <c r="I30" s="484"/>
      <c r="J30" s="486"/>
      <c r="K30" s="456"/>
      <c r="L30" s="239"/>
      <c r="M30" s="487"/>
      <c r="N30" s="122"/>
      <c r="P30" s="397"/>
      <c r="Q30" s="259"/>
      <c r="R30" s="259"/>
      <c r="S30" s="259"/>
      <c r="T30" s="259"/>
      <c r="U30" s="259"/>
      <c r="V30" s="259"/>
      <c r="W30" s="398"/>
      <c r="X30" s="7"/>
      <c r="Y30" s="7"/>
    </row>
    <row r="31" spans="3:25" ht="15.75" customHeight="1">
      <c r="C31" s="431" t="s">
        <v>36</v>
      </c>
      <c r="D31" s="432"/>
      <c r="E31" s="433"/>
      <c r="F31" s="338"/>
      <c r="G31" s="338"/>
      <c r="H31" s="338"/>
      <c r="I31" s="338"/>
      <c r="J31" s="338"/>
      <c r="K31" s="338"/>
      <c r="L31" s="143"/>
      <c r="N31" s="122"/>
      <c r="P31" s="397" t="s">
        <v>375</v>
      </c>
      <c r="Q31" s="259"/>
      <c r="R31" s="259"/>
      <c r="S31" s="259"/>
      <c r="T31" s="259"/>
      <c r="U31" s="259"/>
      <c r="V31" s="259"/>
      <c r="W31" s="398"/>
    </row>
    <row r="32" spans="3:25">
      <c r="C32" s="431" t="s">
        <v>37</v>
      </c>
      <c r="D32" s="432"/>
      <c r="E32" s="433"/>
      <c r="F32" s="338"/>
      <c r="G32" s="338"/>
      <c r="H32" s="338"/>
      <c r="I32" s="338"/>
      <c r="J32" s="338"/>
      <c r="K32" s="338"/>
      <c r="L32" s="143"/>
      <c r="N32" s="122"/>
      <c r="P32" s="397"/>
      <c r="Q32" s="259"/>
      <c r="R32" s="259"/>
      <c r="S32" s="259"/>
      <c r="T32" s="259"/>
      <c r="U32" s="259"/>
      <c r="V32" s="259"/>
      <c r="W32" s="398"/>
    </row>
    <row r="33" spans="3:23" ht="15.75" customHeight="1">
      <c r="C33" s="431" t="s">
        <v>74</v>
      </c>
      <c r="D33" s="432"/>
      <c r="E33" s="433"/>
      <c r="F33" s="338"/>
      <c r="G33" s="338"/>
      <c r="H33" s="338"/>
      <c r="I33" s="338"/>
      <c r="J33" s="338"/>
      <c r="K33" s="338"/>
      <c r="L33" s="143"/>
      <c r="N33" s="122"/>
      <c r="P33" s="397" t="s">
        <v>402</v>
      </c>
      <c r="Q33" s="259"/>
      <c r="R33" s="259"/>
      <c r="S33" s="259"/>
      <c r="T33" s="259"/>
      <c r="U33" s="259"/>
      <c r="V33" s="259"/>
      <c r="W33" s="398"/>
    </row>
    <row r="34" spans="3:23" ht="16.2" customHeight="1" thickBot="1">
      <c r="C34" s="431" t="s">
        <v>73</v>
      </c>
      <c r="D34" s="432"/>
      <c r="E34" s="433"/>
      <c r="F34" s="338"/>
      <c r="G34" s="338"/>
      <c r="H34" s="338"/>
      <c r="I34" s="338"/>
      <c r="J34" s="338"/>
      <c r="K34" s="338"/>
      <c r="L34" s="143"/>
      <c r="N34" s="122"/>
      <c r="P34" s="399" t="s">
        <v>403</v>
      </c>
      <c r="Q34" s="400"/>
      <c r="R34" s="400"/>
      <c r="S34" s="400"/>
      <c r="T34" s="400"/>
      <c r="U34" s="400"/>
      <c r="V34" s="400"/>
      <c r="W34" s="401"/>
    </row>
    <row r="35" spans="3:23">
      <c r="C35" s="431" t="s">
        <v>39</v>
      </c>
      <c r="D35" s="432"/>
      <c r="E35" s="433"/>
      <c r="F35" s="338"/>
      <c r="G35" s="338"/>
      <c r="H35" s="338"/>
      <c r="I35" s="338"/>
      <c r="J35" s="338"/>
      <c r="K35" s="338"/>
      <c r="L35" s="143"/>
      <c r="N35" s="122"/>
    </row>
    <row r="36" spans="3:23" ht="16.2" thickBot="1">
      <c r="C36" s="124"/>
      <c r="D36" s="30"/>
      <c r="E36" s="30"/>
      <c r="F36" s="26"/>
      <c r="G36" s="26"/>
      <c r="H36" s="26"/>
      <c r="I36" s="26"/>
      <c r="J36" s="26"/>
      <c r="K36" s="26"/>
      <c r="N36" s="122"/>
    </row>
    <row r="37" spans="3:23" ht="16.2" customHeight="1">
      <c r="C37" s="477" t="s">
        <v>290</v>
      </c>
      <c r="D37" s="478"/>
      <c r="E37" s="479"/>
      <c r="F37" s="237" t="s">
        <v>294</v>
      </c>
      <c r="G37" s="238"/>
      <c r="H37" s="238"/>
      <c r="I37" s="238"/>
      <c r="J37" s="238"/>
      <c r="K37" s="238"/>
      <c r="L37" s="437"/>
      <c r="N37" s="122"/>
      <c r="P37" s="394" t="s">
        <v>376</v>
      </c>
      <c r="Q37" s="395"/>
      <c r="R37" s="395"/>
      <c r="S37" s="395"/>
      <c r="T37" s="395"/>
      <c r="U37" s="395"/>
      <c r="V37" s="395"/>
      <c r="W37" s="396"/>
    </row>
    <row r="38" spans="3:23">
      <c r="C38" s="431" t="s">
        <v>291</v>
      </c>
      <c r="D38" s="432"/>
      <c r="E38" s="189" t="b">
        <v>0</v>
      </c>
      <c r="F38" s="224"/>
      <c r="G38" s="224"/>
      <c r="H38" s="224"/>
      <c r="I38" s="224"/>
      <c r="J38" s="224"/>
      <c r="K38" s="224"/>
      <c r="L38" s="430"/>
      <c r="N38" s="122"/>
      <c r="P38" s="397"/>
      <c r="Q38" s="259"/>
      <c r="R38" s="259"/>
      <c r="S38" s="259"/>
      <c r="T38" s="259"/>
      <c r="U38" s="259"/>
      <c r="V38" s="259"/>
      <c r="W38" s="398"/>
    </row>
    <row r="39" spans="3:23" ht="16.2" thickBot="1">
      <c r="C39" s="431" t="s">
        <v>292</v>
      </c>
      <c r="D39" s="432"/>
      <c r="E39" s="190" t="b">
        <v>0</v>
      </c>
      <c r="F39" s="429"/>
      <c r="G39" s="224"/>
      <c r="H39" s="224"/>
      <c r="I39" s="224"/>
      <c r="J39" s="224"/>
      <c r="K39" s="224"/>
      <c r="L39" s="430"/>
      <c r="N39" s="122"/>
      <c r="P39" s="399"/>
      <c r="Q39" s="400"/>
      <c r="R39" s="400"/>
      <c r="S39" s="400"/>
      <c r="T39" s="400"/>
      <c r="U39" s="400"/>
      <c r="V39" s="400"/>
      <c r="W39" s="401"/>
    </row>
    <row r="40" spans="3:23" ht="16.05" customHeight="1">
      <c r="C40" s="431" t="s">
        <v>293</v>
      </c>
      <c r="D40" s="432"/>
      <c r="E40" s="190" t="b">
        <v>0</v>
      </c>
      <c r="F40" s="379"/>
      <c r="G40" s="380"/>
      <c r="H40" s="380"/>
      <c r="I40" s="380"/>
      <c r="J40" s="380"/>
      <c r="K40" s="380"/>
      <c r="L40" s="381"/>
      <c r="N40" s="122"/>
    </row>
    <row r="41" spans="3:23" ht="16.2" thickBot="1">
      <c r="C41" s="123"/>
      <c r="N41" s="122"/>
    </row>
    <row r="42" spans="3:23" ht="15.75" customHeight="1">
      <c r="C42" s="236" t="s">
        <v>295</v>
      </c>
      <c r="D42" s="493"/>
      <c r="E42" s="237" t="s">
        <v>70</v>
      </c>
      <c r="F42" s="437"/>
      <c r="G42" s="237" t="s">
        <v>60</v>
      </c>
      <c r="H42" s="238"/>
      <c r="I42" s="201" t="s">
        <v>294</v>
      </c>
      <c r="J42" s="201"/>
      <c r="K42" s="201"/>
      <c r="L42" s="201"/>
      <c r="M42" s="201"/>
      <c r="N42" s="201"/>
      <c r="P42" s="394" t="s">
        <v>377</v>
      </c>
      <c r="Q42" s="395"/>
      <c r="R42" s="395"/>
      <c r="S42" s="395"/>
      <c r="T42" s="395"/>
      <c r="U42" s="395"/>
      <c r="V42" s="395"/>
      <c r="W42" s="396"/>
    </row>
    <row r="43" spans="3:23">
      <c r="C43" s="425"/>
      <c r="D43" s="389"/>
      <c r="E43" s="425"/>
      <c r="F43" s="389"/>
      <c r="G43" s="425"/>
      <c r="H43" s="388"/>
      <c r="I43" s="211"/>
      <c r="J43" s="211"/>
      <c r="K43" s="211"/>
      <c r="L43" s="211"/>
      <c r="M43" s="211"/>
      <c r="N43" s="211"/>
      <c r="P43" s="397"/>
      <c r="Q43" s="259"/>
      <c r="R43" s="259"/>
      <c r="S43" s="259"/>
      <c r="T43" s="259"/>
      <c r="U43" s="259"/>
      <c r="V43" s="259"/>
      <c r="W43" s="398"/>
    </row>
    <row r="44" spans="3:23">
      <c r="C44" s="425"/>
      <c r="D44" s="389"/>
      <c r="E44" s="425"/>
      <c r="F44" s="389"/>
      <c r="G44" s="425"/>
      <c r="H44" s="388"/>
      <c r="I44" s="211"/>
      <c r="J44" s="211"/>
      <c r="K44" s="211"/>
      <c r="L44" s="211"/>
      <c r="M44" s="211"/>
      <c r="N44" s="211"/>
      <c r="P44" s="397"/>
      <c r="Q44" s="259"/>
      <c r="R44" s="259"/>
      <c r="S44" s="259"/>
      <c r="T44" s="259"/>
      <c r="U44" s="259"/>
      <c r="V44" s="259"/>
      <c r="W44" s="398"/>
    </row>
    <row r="45" spans="3:23" ht="16.2" thickBot="1">
      <c r="C45" s="425"/>
      <c r="D45" s="389"/>
      <c r="E45" s="425"/>
      <c r="F45" s="389"/>
      <c r="G45" s="425"/>
      <c r="H45" s="388"/>
      <c r="I45" s="211"/>
      <c r="J45" s="211"/>
      <c r="K45" s="211"/>
      <c r="L45" s="211"/>
      <c r="M45" s="211"/>
      <c r="N45" s="211"/>
      <c r="P45" s="399"/>
      <c r="Q45" s="400"/>
      <c r="R45" s="400"/>
      <c r="S45" s="400"/>
      <c r="T45" s="400"/>
      <c r="U45" s="400"/>
      <c r="V45" s="400"/>
      <c r="W45" s="401"/>
    </row>
    <row r="46" spans="3:23">
      <c r="C46" s="425"/>
      <c r="D46" s="389"/>
      <c r="E46" s="425"/>
      <c r="F46" s="389"/>
      <c r="G46" s="425"/>
      <c r="H46" s="388"/>
      <c r="I46" s="211"/>
      <c r="J46" s="211"/>
      <c r="K46" s="211"/>
      <c r="L46" s="211"/>
      <c r="M46" s="211"/>
      <c r="N46" s="211"/>
    </row>
    <row r="47" spans="3:23">
      <c r="C47" s="425"/>
      <c r="D47" s="389"/>
      <c r="E47" s="425"/>
      <c r="F47" s="389"/>
      <c r="G47" s="425"/>
      <c r="H47" s="388"/>
      <c r="I47" s="211"/>
      <c r="J47" s="211"/>
      <c r="K47" s="211"/>
      <c r="L47" s="211"/>
      <c r="M47" s="211"/>
      <c r="N47" s="211"/>
    </row>
    <row r="48" spans="3:23">
      <c r="C48" s="211"/>
      <c r="D48" s="211"/>
      <c r="E48" s="425"/>
      <c r="F48" s="389"/>
      <c r="G48" s="425"/>
      <c r="H48" s="388"/>
      <c r="I48" s="211"/>
      <c r="J48" s="211"/>
      <c r="K48" s="211"/>
      <c r="L48" s="211"/>
      <c r="M48" s="211"/>
      <c r="N48" s="211"/>
    </row>
    <row r="49" spans="3:23" ht="15.75" customHeight="1" thickBot="1">
      <c r="C49" s="123"/>
      <c r="N49" s="122"/>
    </row>
    <row r="50" spans="3:23" ht="15.75" customHeight="1">
      <c r="C50" s="434" t="s">
        <v>298</v>
      </c>
      <c r="D50" s="435"/>
      <c r="E50" s="436"/>
      <c r="F50" s="201" t="s">
        <v>312</v>
      </c>
      <c r="G50" s="201"/>
      <c r="H50" s="201"/>
      <c r="I50" s="201"/>
      <c r="J50" s="201" t="s">
        <v>294</v>
      </c>
      <c r="K50" s="201"/>
      <c r="L50" s="201"/>
      <c r="M50" s="201"/>
      <c r="N50" s="201"/>
      <c r="P50" s="382" t="s">
        <v>404</v>
      </c>
      <c r="Q50" s="383"/>
      <c r="R50" s="383"/>
      <c r="S50" s="383"/>
      <c r="T50" s="383"/>
      <c r="U50" s="383"/>
      <c r="V50" s="383"/>
      <c r="W50" s="384"/>
    </row>
    <row r="51" spans="3:23">
      <c r="C51" s="475" t="s">
        <v>304</v>
      </c>
      <c r="D51" s="475"/>
      <c r="E51" s="475"/>
      <c r="F51" s="211"/>
      <c r="G51" s="211"/>
      <c r="H51" s="211"/>
      <c r="I51" s="211"/>
      <c r="J51" s="211"/>
      <c r="K51" s="211"/>
      <c r="L51" s="211"/>
      <c r="M51" s="211"/>
      <c r="N51" s="211"/>
      <c r="P51" s="402"/>
      <c r="Q51" s="403"/>
      <c r="R51" s="403"/>
      <c r="S51" s="403"/>
      <c r="T51" s="403"/>
      <c r="U51" s="403"/>
      <c r="V51" s="403"/>
      <c r="W51" s="404"/>
    </row>
    <row r="52" spans="3:23" ht="16.2" thickBot="1">
      <c r="C52" s="475" t="s">
        <v>305</v>
      </c>
      <c r="D52" s="475"/>
      <c r="E52" s="475"/>
      <c r="F52" s="211"/>
      <c r="G52" s="211"/>
      <c r="H52" s="211"/>
      <c r="I52" s="211"/>
      <c r="J52" s="211"/>
      <c r="K52" s="211"/>
      <c r="L52" s="211"/>
      <c r="M52" s="211"/>
      <c r="N52" s="211"/>
      <c r="P52" s="385"/>
      <c r="Q52" s="386"/>
      <c r="R52" s="386"/>
      <c r="S52" s="386"/>
      <c r="T52" s="386"/>
      <c r="U52" s="386"/>
      <c r="V52" s="386"/>
      <c r="W52" s="387"/>
    </row>
    <row r="53" spans="3:23" ht="30.45" customHeight="1">
      <c r="C53" s="475" t="s">
        <v>306</v>
      </c>
      <c r="D53" s="475"/>
      <c r="E53" s="475"/>
      <c r="F53" s="211"/>
      <c r="G53" s="211"/>
      <c r="H53" s="211"/>
      <c r="I53" s="211"/>
      <c r="J53" s="211"/>
      <c r="K53" s="211"/>
      <c r="L53" s="211"/>
      <c r="M53" s="211"/>
      <c r="N53" s="211"/>
      <c r="P53" s="7"/>
      <c r="Q53" s="7"/>
      <c r="R53" s="7"/>
      <c r="S53" s="7"/>
      <c r="T53" s="7"/>
      <c r="U53" s="7"/>
      <c r="V53" s="7"/>
      <c r="W53" s="7"/>
    </row>
    <row r="54" spans="3:23">
      <c r="C54" s="475" t="s">
        <v>307</v>
      </c>
      <c r="D54" s="475"/>
      <c r="E54" s="475"/>
      <c r="F54" s="211"/>
      <c r="G54" s="211"/>
      <c r="H54" s="211"/>
      <c r="I54" s="211"/>
      <c r="J54" s="425"/>
      <c r="K54" s="388"/>
      <c r="L54" s="388"/>
      <c r="M54" s="388"/>
      <c r="N54" s="389"/>
    </row>
    <row r="55" spans="3:23">
      <c r="C55" s="475" t="s">
        <v>308</v>
      </c>
      <c r="D55" s="475"/>
      <c r="E55" s="475"/>
      <c r="F55" s="476" t="s">
        <v>313</v>
      </c>
      <c r="G55" s="476"/>
      <c r="H55" s="476"/>
      <c r="I55" s="476"/>
      <c r="J55" s="425"/>
      <c r="K55" s="388"/>
      <c r="L55" s="388"/>
      <c r="M55" s="388"/>
      <c r="N55" s="389"/>
    </row>
    <row r="56" spans="3:23">
      <c r="C56" s="475" t="s">
        <v>309</v>
      </c>
      <c r="D56" s="475"/>
      <c r="E56" s="475"/>
      <c r="F56" s="376"/>
      <c r="G56" s="377"/>
      <c r="H56" s="377"/>
      <c r="I56" s="378"/>
      <c r="J56" s="191" t="b">
        <v>0</v>
      </c>
      <c r="K56" s="409" t="s">
        <v>314</v>
      </c>
      <c r="L56" s="409"/>
      <c r="M56" s="193" t="b">
        <v>0</v>
      </c>
      <c r="N56" s="34" t="s">
        <v>315</v>
      </c>
    </row>
    <row r="57" spans="3:23" ht="16.2" thickBot="1">
      <c r="C57" s="475"/>
      <c r="D57" s="475"/>
      <c r="E57" s="475"/>
      <c r="F57" s="379"/>
      <c r="G57" s="380"/>
      <c r="H57" s="380"/>
      <c r="I57" s="381"/>
      <c r="J57" s="192" t="b">
        <v>0</v>
      </c>
      <c r="K57" s="415" t="s">
        <v>322</v>
      </c>
      <c r="L57" s="415"/>
      <c r="M57" s="37"/>
      <c r="N57" s="36"/>
    </row>
    <row r="58" spans="3:23" ht="15.75" customHeight="1">
      <c r="C58" s="370" t="s">
        <v>310</v>
      </c>
      <c r="D58" s="372"/>
      <c r="E58" s="373"/>
      <c r="F58" s="408" t="s">
        <v>313</v>
      </c>
      <c r="G58" s="409"/>
      <c r="H58" s="409"/>
      <c r="I58" s="410"/>
      <c r="J58" s="127" t="s">
        <v>316</v>
      </c>
      <c r="K58" s="472"/>
      <c r="L58" s="472"/>
      <c r="M58" s="472"/>
      <c r="N58" s="473"/>
      <c r="P58" s="382" t="s">
        <v>405</v>
      </c>
      <c r="Q58" s="383"/>
      <c r="R58" s="383"/>
      <c r="S58" s="383"/>
      <c r="T58" s="383"/>
      <c r="U58" s="383"/>
      <c r="V58" s="383"/>
      <c r="W58" s="384"/>
    </row>
    <row r="59" spans="3:23">
      <c r="C59" s="405"/>
      <c r="D59" s="406"/>
      <c r="E59" s="407"/>
      <c r="F59" s="411"/>
      <c r="G59" s="412"/>
      <c r="H59" s="412"/>
      <c r="I59" s="413"/>
      <c r="J59" s="127" t="s">
        <v>317</v>
      </c>
      <c r="K59" s="193" t="b">
        <v>0</v>
      </c>
      <c r="L59" s="33" t="s">
        <v>318</v>
      </c>
      <c r="M59" s="193" t="b">
        <v>0</v>
      </c>
      <c r="N59" s="34" t="s">
        <v>320</v>
      </c>
      <c r="P59" s="402"/>
      <c r="Q59" s="403"/>
      <c r="R59" s="403"/>
      <c r="S59" s="403"/>
      <c r="T59" s="403"/>
      <c r="U59" s="403"/>
      <c r="V59" s="403"/>
      <c r="W59" s="404"/>
    </row>
    <row r="60" spans="3:23" ht="16.2" thickBot="1">
      <c r="C60" s="371"/>
      <c r="D60" s="374"/>
      <c r="E60" s="375"/>
      <c r="F60" s="414"/>
      <c r="G60" s="415"/>
      <c r="H60" s="415"/>
      <c r="I60" s="416"/>
      <c r="J60" s="195"/>
      <c r="K60" s="194" t="b">
        <v>0</v>
      </c>
      <c r="L60" s="35" t="s">
        <v>319</v>
      </c>
      <c r="M60" s="194" t="b">
        <v>0</v>
      </c>
      <c r="N60" s="36" t="s">
        <v>148</v>
      </c>
      <c r="P60" s="385"/>
      <c r="Q60" s="386"/>
      <c r="R60" s="386"/>
      <c r="S60" s="386"/>
      <c r="T60" s="386"/>
      <c r="U60" s="386"/>
      <c r="V60" s="386"/>
      <c r="W60" s="387"/>
    </row>
    <row r="61" spans="3:23" ht="31.05" customHeight="1" thickBot="1">
      <c r="C61" s="370" t="s">
        <v>311</v>
      </c>
      <c r="D61" s="372"/>
      <c r="E61" s="373"/>
      <c r="F61" s="376"/>
      <c r="G61" s="377"/>
      <c r="H61" s="377"/>
      <c r="I61" s="378"/>
      <c r="J61" s="138" t="s">
        <v>316</v>
      </c>
      <c r="K61" s="388"/>
      <c r="L61" s="388"/>
      <c r="M61" s="388"/>
      <c r="N61" s="389"/>
      <c r="P61" s="419" t="s">
        <v>406</v>
      </c>
      <c r="Q61" s="420"/>
      <c r="R61" s="420"/>
      <c r="S61" s="420"/>
      <c r="T61" s="420"/>
      <c r="U61" s="420"/>
      <c r="V61" s="420"/>
      <c r="W61" s="421"/>
    </row>
    <row r="62" spans="3:23" ht="31.05" customHeight="1" thickBot="1">
      <c r="C62" s="371"/>
      <c r="D62" s="374"/>
      <c r="E62" s="375"/>
      <c r="F62" s="379"/>
      <c r="G62" s="380"/>
      <c r="H62" s="380"/>
      <c r="I62" s="381"/>
      <c r="J62" s="128" t="s">
        <v>321</v>
      </c>
      <c r="K62" s="224"/>
      <c r="L62" s="224"/>
      <c r="M62" s="224"/>
      <c r="N62" s="430"/>
    </row>
    <row r="63" spans="3:23" ht="36.450000000000003" customHeight="1">
      <c r="C63" s="370" t="s">
        <v>79</v>
      </c>
      <c r="D63" s="372"/>
      <c r="E63" s="373"/>
      <c r="F63" s="376"/>
      <c r="G63" s="377"/>
      <c r="H63" s="377"/>
      <c r="I63" s="378"/>
      <c r="J63" s="211"/>
      <c r="K63" s="211"/>
      <c r="L63" s="211"/>
      <c r="M63" s="211"/>
      <c r="N63" s="211"/>
      <c r="P63" s="382" t="s">
        <v>407</v>
      </c>
      <c r="Q63" s="383"/>
      <c r="R63" s="383"/>
      <c r="S63" s="383"/>
      <c r="T63" s="383"/>
      <c r="U63" s="383"/>
      <c r="V63" s="383"/>
      <c r="W63" s="384"/>
    </row>
    <row r="64" spans="3:23" ht="45.75" customHeight="1" thickBot="1">
      <c r="C64" s="405"/>
      <c r="D64" s="406"/>
      <c r="E64" s="407"/>
      <c r="F64" s="429"/>
      <c r="G64" s="224"/>
      <c r="H64" s="224"/>
      <c r="I64" s="430"/>
      <c r="J64" s="474"/>
      <c r="K64" s="474"/>
      <c r="L64" s="474"/>
      <c r="M64" s="474"/>
      <c r="N64" s="474"/>
      <c r="P64" s="385"/>
      <c r="Q64" s="386"/>
      <c r="R64" s="386"/>
      <c r="S64" s="386"/>
      <c r="T64" s="386"/>
      <c r="U64" s="386"/>
      <c r="V64" s="386"/>
      <c r="W64" s="387"/>
    </row>
    <row r="65" spans="3:25">
      <c r="C65" s="139" t="s">
        <v>373</v>
      </c>
      <c r="D65" s="137"/>
      <c r="E65" s="137"/>
      <c r="F65" s="137"/>
      <c r="G65" s="137"/>
      <c r="H65" s="137"/>
      <c r="I65" s="137"/>
      <c r="J65" s="137"/>
      <c r="K65" s="137"/>
      <c r="L65" s="388"/>
      <c r="M65" s="388"/>
      <c r="N65" s="389"/>
    </row>
    <row r="68" spans="3:25" ht="21.6" thickBot="1">
      <c r="C68" s="219" t="s">
        <v>340</v>
      </c>
      <c r="D68" s="220"/>
      <c r="E68" s="220"/>
      <c r="F68" s="220"/>
      <c r="G68" s="220"/>
      <c r="H68" s="220"/>
      <c r="I68" s="220"/>
      <c r="J68" s="220"/>
      <c r="K68" s="220"/>
      <c r="L68" s="220"/>
      <c r="M68" s="220"/>
      <c r="N68" s="221"/>
      <c r="P68" s="7"/>
      <c r="Q68" s="7"/>
      <c r="R68" s="7"/>
      <c r="S68" s="7"/>
      <c r="T68" s="7"/>
      <c r="U68" s="7"/>
      <c r="V68" s="7"/>
      <c r="W68" s="7"/>
    </row>
    <row r="69" spans="3:25" ht="21.6" thickBot="1">
      <c r="C69" s="491" t="s">
        <v>301</v>
      </c>
      <c r="D69" s="492"/>
      <c r="E69" s="491" t="s">
        <v>294</v>
      </c>
      <c r="F69" s="491"/>
      <c r="G69" s="491"/>
      <c r="H69" s="491"/>
      <c r="I69" s="491"/>
      <c r="J69" s="491"/>
      <c r="K69" s="491"/>
      <c r="L69" s="491"/>
      <c r="M69" s="491"/>
      <c r="N69" s="491"/>
      <c r="P69" s="463" t="s">
        <v>409</v>
      </c>
      <c r="Q69" s="464"/>
      <c r="R69" s="464"/>
      <c r="S69" s="464"/>
      <c r="T69" s="464"/>
      <c r="U69" s="464"/>
      <c r="V69" s="464"/>
      <c r="W69" s="465"/>
      <c r="X69" s="7"/>
      <c r="Y69" s="7"/>
    </row>
    <row r="70" spans="3:25">
      <c r="C70" s="55" t="s">
        <v>277</v>
      </c>
      <c r="D70" s="185" t="b">
        <v>0</v>
      </c>
      <c r="E70" s="211"/>
      <c r="F70" s="211"/>
      <c r="G70" s="211"/>
      <c r="H70" s="211"/>
      <c r="I70" s="211"/>
      <c r="J70" s="211"/>
      <c r="K70" s="211"/>
      <c r="L70" s="211"/>
      <c r="M70" s="211"/>
      <c r="N70" s="211"/>
      <c r="X70" s="7"/>
      <c r="Y70" s="7"/>
    </row>
    <row r="71" spans="3:25" ht="16.2" thickBot="1">
      <c r="C71" s="55" t="s">
        <v>278</v>
      </c>
      <c r="D71" s="185" t="b">
        <v>0</v>
      </c>
      <c r="E71" s="211"/>
      <c r="F71" s="211"/>
      <c r="G71" s="211"/>
      <c r="H71" s="211"/>
      <c r="I71" s="211"/>
      <c r="J71" s="211"/>
      <c r="K71" s="211"/>
      <c r="L71" s="211"/>
      <c r="M71" s="474"/>
      <c r="N71" s="474"/>
      <c r="X71" s="7"/>
      <c r="Y71" s="7"/>
    </row>
    <row r="72" spans="3:25" ht="15.75" customHeight="1">
      <c r="C72" s="482" t="s">
        <v>279</v>
      </c>
      <c r="D72" s="483" t="b">
        <v>0</v>
      </c>
      <c r="E72" s="488" t="s">
        <v>281</v>
      </c>
      <c r="F72" s="488"/>
      <c r="G72" s="488"/>
      <c r="H72" s="211"/>
      <c r="I72" s="211"/>
      <c r="J72" s="211"/>
      <c r="K72" s="488" t="s">
        <v>284</v>
      </c>
      <c r="L72" s="489"/>
      <c r="M72" s="377"/>
      <c r="N72" s="378"/>
      <c r="P72" s="394" t="s">
        <v>399</v>
      </c>
      <c r="Q72" s="395"/>
      <c r="R72" s="395"/>
      <c r="S72" s="395"/>
      <c r="T72" s="395"/>
      <c r="U72" s="395"/>
      <c r="V72" s="395"/>
      <c r="W72" s="396"/>
      <c r="X72" s="7"/>
      <c r="Y72" s="7"/>
    </row>
    <row r="73" spans="3:25">
      <c r="C73" s="443"/>
      <c r="D73" s="445"/>
      <c r="E73" s="488"/>
      <c r="F73" s="488"/>
      <c r="G73" s="488"/>
      <c r="H73" s="211"/>
      <c r="I73" s="211"/>
      <c r="J73" s="211"/>
      <c r="K73" s="488"/>
      <c r="L73" s="489"/>
      <c r="M73" s="379"/>
      <c r="N73" s="381"/>
      <c r="P73" s="397"/>
      <c r="Q73" s="259"/>
      <c r="R73" s="259"/>
      <c r="S73" s="259"/>
      <c r="T73" s="259"/>
      <c r="U73" s="259"/>
      <c r="V73" s="259"/>
      <c r="W73" s="398"/>
      <c r="X73" s="7"/>
      <c r="Y73" s="7"/>
    </row>
    <row r="74" spans="3:25" ht="15.75" customHeight="1">
      <c r="C74" s="125" t="s">
        <v>280</v>
      </c>
      <c r="D74" s="186" t="b">
        <v>0</v>
      </c>
      <c r="E74" s="490" t="s">
        <v>282</v>
      </c>
      <c r="F74" s="488"/>
      <c r="G74" s="188" t="b">
        <v>0</v>
      </c>
      <c r="H74" s="480" t="s">
        <v>283</v>
      </c>
      <c r="I74" s="480"/>
      <c r="J74" s="188" t="b">
        <v>0</v>
      </c>
      <c r="K74" s="488" t="s">
        <v>284</v>
      </c>
      <c r="L74" s="488"/>
      <c r="M74" s="377"/>
      <c r="N74" s="378"/>
      <c r="P74" s="397" t="s">
        <v>400</v>
      </c>
      <c r="Q74" s="259"/>
      <c r="R74" s="259"/>
      <c r="S74" s="259"/>
      <c r="T74" s="259"/>
      <c r="U74" s="259"/>
      <c r="V74" s="259"/>
      <c r="W74" s="398"/>
      <c r="X74" s="7"/>
      <c r="Y74" s="7"/>
    </row>
    <row r="75" spans="3:25" ht="16.2" customHeight="1" thickBot="1">
      <c r="C75" s="126"/>
      <c r="D75" s="187"/>
      <c r="E75" s="440" t="s">
        <v>285</v>
      </c>
      <c r="F75" s="480"/>
      <c r="G75" s="480"/>
      <c r="H75" s="480"/>
      <c r="I75" s="481"/>
      <c r="J75" s="481"/>
      <c r="K75" s="488"/>
      <c r="L75" s="488"/>
      <c r="M75" s="379"/>
      <c r="N75" s="381"/>
      <c r="P75" s="399"/>
      <c r="Q75" s="400"/>
      <c r="R75" s="400"/>
      <c r="S75" s="400"/>
      <c r="T75" s="400"/>
      <c r="U75" s="400"/>
      <c r="V75" s="400"/>
      <c r="W75" s="401"/>
      <c r="X75" s="7"/>
      <c r="Y75" s="7"/>
    </row>
    <row r="76" spans="3:25">
      <c r="C76" s="444" t="s">
        <v>145</v>
      </c>
      <c r="D76" s="446" t="b">
        <v>0</v>
      </c>
      <c r="E76" s="211"/>
      <c r="F76" s="211"/>
      <c r="G76" s="211"/>
      <c r="H76" s="211"/>
      <c r="I76" s="211"/>
      <c r="J76" s="211"/>
      <c r="K76" s="211"/>
      <c r="L76" s="211"/>
      <c r="M76" s="211"/>
      <c r="N76" s="211"/>
      <c r="X76" s="7"/>
      <c r="Y76" s="7"/>
    </row>
    <row r="77" spans="3:25">
      <c r="C77" s="482"/>
      <c r="D77" s="483"/>
      <c r="E77" s="211"/>
      <c r="F77" s="211"/>
      <c r="G77" s="211"/>
      <c r="H77" s="211"/>
      <c r="I77" s="211"/>
      <c r="J77" s="211"/>
      <c r="K77" s="211"/>
      <c r="L77" s="211"/>
      <c r="M77" s="211"/>
      <c r="N77" s="211"/>
      <c r="X77" s="7"/>
      <c r="Y77" s="7"/>
    </row>
    <row r="78" spans="3:25" ht="16.2" thickBot="1">
      <c r="C78" s="121"/>
      <c r="D78" s="29"/>
      <c r="E78" s="30"/>
      <c r="F78" s="30"/>
      <c r="G78" s="30"/>
      <c r="H78" s="30"/>
      <c r="I78" s="30"/>
      <c r="J78" s="30"/>
      <c r="K78" s="30"/>
      <c r="L78" s="30"/>
      <c r="M78" s="30"/>
      <c r="N78" s="122"/>
      <c r="X78" s="7"/>
      <c r="Y78" s="7"/>
    </row>
    <row r="79" spans="3:25" ht="21" customHeight="1">
      <c r="C79" s="447" t="s">
        <v>286</v>
      </c>
      <c r="D79" s="448"/>
      <c r="E79" s="448"/>
      <c r="F79" s="234" t="s">
        <v>42</v>
      </c>
      <c r="G79" s="234"/>
      <c r="H79" s="484" t="s">
        <v>287</v>
      </c>
      <c r="I79" s="484"/>
      <c r="J79" s="485" t="s">
        <v>288</v>
      </c>
      <c r="K79" s="454"/>
      <c r="L79" s="239" t="s">
        <v>289</v>
      </c>
      <c r="M79" s="487"/>
      <c r="N79" s="122"/>
      <c r="P79" s="394" t="s">
        <v>401</v>
      </c>
      <c r="Q79" s="395"/>
      <c r="R79" s="395"/>
      <c r="S79" s="395"/>
      <c r="T79" s="395"/>
      <c r="U79" s="395"/>
      <c r="V79" s="395"/>
      <c r="W79" s="396"/>
      <c r="X79" s="7"/>
      <c r="Y79" s="7"/>
    </row>
    <row r="80" spans="3:25" ht="15" customHeight="1">
      <c r="C80" s="450"/>
      <c r="D80" s="451"/>
      <c r="E80" s="451"/>
      <c r="F80" s="234"/>
      <c r="G80" s="234"/>
      <c r="H80" s="484"/>
      <c r="I80" s="484"/>
      <c r="J80" s="486"/>
      <c r="K80" s="456"/>
      <c r="L80" s="239"/>
      <c r="M80" s="487"/>
      <c r="N80" s="122"/>
      <c r="P80" s="397"/>
      <c r="Q80" s="259"/>
      <c r="R80" s="259"/>
      <c r="S80" s="259"/>
      <c r="T80" s="259"/>
      <c r="U80" s="259"/>
      <c r="V80" s="259"/>
      <c r="W80" s="398"/>
      <c r="X80" s="7"/>
      <c r="Y80" s="7"/>
    </row>
    <row r="81" spans="3:23" ht="15.75" customHeight="1">
      <c r="C81" s="431" t="s">
        <v>36</v>
      </c>
      <c r="D81" s="432"/>
      <c r="E81" s="433"/>
      <c r="F81" s="338"/>
      <c r="G81" s="338"/>
      <c r="H81" s="338"/>
      <c r="I81" s="338"/>
      <c r="J81" s="338"/>
      <c r="K81" s="338"/>
      <c r="L81" s="143"/>
      <c r="N81" s="122"/>
      <c r="P81" s="397" t="s">
        <v>375</v>
      </c>
      <c r="Q81" s="259"/>
      <c r="R81" s="259"/>
      <c r="S81" s="259"/>
      <c r="T81" s="259"/>
      <c r="U81" s="259"/>
      <c r="V81" s="259"/>
      <c r="W81" s="398"/>
    </row>
    <row r="82" spans="3:23">
      <c r="C82" s="431" t="s">
        <v>37</v>
      </c>
      <c r="D82" s="432"/>
      <c r="E82" s="433"/>
      <c r="F82" s="338"/>
      <c r="G82" s="338"/>
      <c r="H82" s="338"/>
      <c r="I82" s="338"/>
      <c r="J82" s="338"/>
      <c r="K82" s="338"/>
      <c r="L82" s="143"/>
      <c r="N82" s="122"/>
      <c r="P82" s="397"/>
      <c r="Q82" s="259"/>
      <c r="R82" s="259"/>
      <c r="S82" s="259"/>
      <c r="T82" s="259"/>
      <c r="U82" s="259"/>
      <c r="V82" s="259"/>
      <c r="W82" s="398"/>
    </row>
    <row r="83" spans="3:23" ht="15.75" customHeight="1">
      <c r="C83" s="431" t="s">
        <v>74</v>
      </c>
      <c r="D83" s="432"/>
      <c r="E83" s="433"/>
      <c r="F83" s="338"/>
      <c r="G83" s="338"/>
      <c r="H83" s="338"/>
      <c r="I83" s="338"/>
      <c r="J83" s="338"/>
      <c r="K83" s="338"/>
      <c r="L83" s="143"/>
      <c r="N83" s="122"/>
      <c r="P83" s="397" t="s">
        <v>402</v>
      </c>
      <c r="Q83" s="259"/>
      <c r="R83" s="259"/>
      <c r="S83" s="259"/>
      <c r="T83" s="259"/>
      <c r="U83" s="259"/>
      <c r="V83" s="259"/>
      <c r="W83" s="398"/>
    </row>
    <row r="84" spans="3:23" ht="16.2" customHeight="1" thickBot="1">
      <c r="C84" s="431" t="s">
        <v>73</v>
      </c>
      <c r="D84" s="432"/>
      <c r="E84" s="433"/>
      <c r="F84" s="338"/>
      <c r="G84" s="338"/>
      <c r="H84" s="338"/>
      <c r="I84" s="338"/>
      <c r="J84" s="338"/>
      <c r="K84" s="338"/>
      <c r="L84" s="143"/>
      <c r="N84" s="122"/>
      <c r="P84" s="399" t="s">
        <v>403</v>
      </c>
      <c r="Q84" s="400"/>
      <c r="R84" s="400"/>
      <c r="S84" s="400"/>
      <c r="T84" s="400"/>
      <c r="U84" s="400"/>
      <c r="V84" s="400"/>
      <c r="W84" s="401"/>
    </row>
    <row r="85" spans="3:23">
      <c r="C85" s="431" t="s">
        <v>39</v>
      </c>
      <c r="D85" s="432"/>
      <c r="E85" s="433"/>
      <c r="F85" s="338"/>
      <c r="G85" s="338"/>
      <c r="H85" s="338"/>
      <c r="I85" s="338"/>
      <c r="J85" s="338"/>
      <c r="K85" s="338"/>
      <c r="L85" s="143"/>
      <c r="N85" s="122"/>
    </row>
    <row r="86" spans="3:23" ht="16.2" thickBot="1">
      <c r="C86" s="124"/>
      <c r="D86" s="30"/>
      <c r="E86" s="30"/>
      <c r="F86" s="26"/>
      <c r="G86" s="26"/>
      <c r="H86" s="26"/>
      <c r="I86" s="26"/>
      <c r="J86" s="26"/>
      <c r="K86" s="26"/>
      <c r="N86" s="122"/>
    </row>
    <row r="87" spans="3:23" ht="16.2" customHeight="1">
      <c r="C87" s="477" t="s">
        <v>290</v>
      </c>
      <c r="D87" s="478"/>
      <c r="E87" s="479"/>
      <c r="F87" s="237" t="s">
        <v>294</v>
      </c>
      <c r="G87" s="238"/>
      <c r="H87" s="238"/>
      <c r="I87" s="238"/>
      <c r="J87" s="238"/>
      <c r="K87" s="238"/>
      <c r="L87" s="437"/>
      <c r="N87" s="122"/>
      <c r="P87" s="394" t="s">
        <v>376</v>
      </c>
      <c r="Q87" s="395"/>
      <c r="R87" s="395"/>
      <c r="S87" s="395"/>
      <c r="T87" s="395"/>
      <c r="U87" s="395"/>
      <c r="V87" s="395"/>
      <c r="W87" s="396"/>
    </row>
    <row r="88" spans="3:23">
      <c r="C88" s="431" t="s">
        <v>291</v>
      </c>
      <c r="D88" s="432"/>
      <c r="E88" s="189" t="b">
        <v>0</v>
      </c>
      <c r="F88" s="224"/>
      <c r="G88" s="224"/>
      <c r="H88" s="224"/>
      <c r="I88" s="224"/>
      <c r="J88" s="224"/>
      <c r="K88" s="224"/>
      <c r="L88" s="430"/>
      <c r="N88" s="122"/>
      <c r="P88" s="397"/>
      <c r="Q88" s="259"/>
      <c r="R88" s="259"/>
      <c r="S88" s="259"/>
      <c r="T88" s="259"/>
      <c r="U88" s="259"/>
      <c r="V88" s="259"/>
      <c r="W88" s="398"/>
    </row>
    <row r="89" spans="3:23" ht="16.2" thickBot="1">
      <c r="C89" s="431" t="s">
        <v>292</v>
      </c>
      <c r="D89" s="432"/>
      <c r="E89" s="190" t="b">
        <v>0</v>
      </c>
      <c r="F89" s="429"/>
      <c r="G89" s="224"/>
      <c r="H89" s="224"/>
      <c r="I89" s="224"/>
      <c r="J89" s="224"/>
      <c r="K89" s="224"/>
      <c r="L89" s="430"/>
      <c r="N89" s="122"/>
      <c r="P89" s="399"/>
      <c r="Q89" s="400"/>
      <c r="R89" s="400"/>
      <c r="S89" s="400"/>
      <c r="T89" s="400"/>
      <c r="U89" s="400"/>
      <c r="V89" s="400"/>
      <c r="W89" s="401"/>
    </row>
    <row r="90" spans="3:23" ht="16.05" customHeight="1">
      <c r="C90" s="431" t="s">
        <v>293</v>
      </c>
      <c r="D90" s="432"/>
      <c r="E90" s="190" t="b">
        <v>0</v>
      </c>
      <c r="F90" s="379"/>
      <c r="G90" s="380"/>
      <c r="H90" s="380"/>
      <c r="I90" s="380"/>
      <c r="J90" s="380"/>
      <c r="K90" s="380"/>
      <c r="L90" s="381"/>
      <c r="N90" s="122"/>
    </row>
    <row r="91" spans="3:23" ht="16.2" thickBot="1">
      <c r="C91" s="123"/>
      <c r="N91" s="122"/>
    </row>
    <row r="92" spans="3:23" ht="15.75" customHeight="1">
      <c r="C92" s="236" t="s">
        <v>295</v>
      </c>
      <c r="D92" s="493"/>
      <c r="E92" s="237" t="s">
        <v>70</v>
      </c>
      <c r="F92" s="437"/>
      <c r="G92" s="237" t="s">
        <v>60</v>
      </c>
      <c r="H92" s="238"/>
      <c r="I92" s="201" t="s">
        <v>294</v>
      </c>
      <c r="J92" s="201"/>
      <c r="K92" s="201"/>
      <c r="L92" s="201"/>
      <c r="M92" s="201"/>
      <c r="N92" s="201"/>
      <c r="P92" s="394" t="s">
        <v>377</v>
      </c>
      <c r="Q92" s="395"/>
      <c r="R92" s="395"/>
      <c r="S92" s="395"/>
      <c r="T92" s="395"/>
      <c r="U92" s="395"/>
      <c r="V92" s="395"/>
      <c r="W92" s="396"/>
    </row>
    <row r="93" spans="3:23">
      <c r="C93" s="425"/>
      <c r="D93" s="389"/>
      <c r="E93" s="425"/>
      <c r="F93" s="389"/>
      <c r="G93" s="425"/>
      <c r="H93" s="388"/>
      <c r="I93" s="211"/>
      <c r="J93" s="211"/>
      <c r="K93" s="211"/>
      <c r="L93" s="211"/>
      <c r="M93" s="211"/>
      <c r="N93" s="211"/>
      <c r="P93" s="397"/>
      <c r="Q93" s="259"/>
      <c r="R93" s="259"/>
      <c r="S93" s="259"/>
      <c r="T93" s="259"/>
      <c r="U93" s="259"/>
      <c r="V93" s="259"/>
      <c r="W93" s="398"/>
    </row>
    <row r="94" spans="3:23">
      <c r="C94" s="425"/>
      <c r="D94" s="389"/>
      <c r="E94" s="425"/>
      <c r="F94" s="389"/>
      <c r="G94" s="425"/>
      <c r="H94" s="388"/>
      <c r="I94" s="211"/>
      <c r="J94" s="211"/>
      <c r="K94" s="211"/>
      <c r="L94" s="211"/>
      <c r="M94" s="211"/>
      <c r="N94" s="211"/>
      <c r="P94" s="397"/>
      <c r="Q94" s="259"/>
      <c r="R94" s="259"/>
      <c r="S94" s="259"/>
      <c r="T94" s="259"/>
      <c r="U94" s="259"/>
      <c r="V94" s="259"/>
      <c r="W94" s="398"/>
    </row>
    <row r="95" spans="3:23" ht="16.2" thickBot="1">
      <c r="C95" s="425"/>
      <c r="D95" s="389"/>
      <c r="E95" s="425"/>
      <c r="F95" s="389"/>
      <c r="G95" s="425"/>
      <c r="H95" s="388"/>
      <c r="I95" s="211"/>
      <c r="J95" s="211"/>
      <c r="K95" s="211"/>
      <c r="L95" s="211"/>
      <c r="M95" s="211"/>
      <c r="N95" s="211"/>
      <c r="P95" s="399"/>
      <c r="Q95" s="400"/>
      <c r="R95" s="400"/>
      <c r="S95" s="400"/>
      <c r="T95" s="400"/>
      <c r="U95" s="400"/>
      <c r="V95" s="400"/>
      <c r="W95" s="401"/>
    </row>
    <row r="96" spans="3:23">
      <c r="C96" s="425"/>
      <c r="D96" s="389"/>
      <c r="E96" s="425"/>
      <c r="F96" s="389"/>
      <c r="G96" s="425"/>
      <c r="H96" s="388"/>
      <c r="I96" s="211"/>
      <c r="J96" s="211"/>
      <c r="K96" s="211"/>
      <c r="L96" s="211"/>
      <c r="M96" s="211"/>
      <c r="N96" s="211"/>
    </row>
    <row r="97" spans="3:23">
      <c r="C97" s="425"/>
      <c r="D97" s="389"/>
      <c r="E97" s="425"/>
      <c r="F97" s="389"/>
      <c r="G97" s="425"/>
      <c r="H97" s="388"/>
      <c r="I97" s="211"/>
      <c r="J97" s="211"/>
      <c r="K97" s="211"/>
      <c r="L97" s="211"/>
      <c r="M97" s="211"/>
      <c r="N97" s="211"/>
    </row>
    <row r="98" spans="3:23">
      <c r="C98" s="211"/>
      <c r="D98" s="211"/>
      <c r="E98" s="425"/>
      <c r="F98" s="389"/>
      <c r="G98" s="425"/>
      <c r="H98" s="388"/>
      <c r="I98" s="211"/>
      <c r="J98" s="211"/>
      <c r="K98" s="211"/>
      <c r="L98" s="211"/>
      <c r="M98" s="211"/>
      <c r="N98" s="211"/>
    </row>
    <row r="99" spans="3:23" ht="15.75" customHeight="1" thickBot="1">
      <c r="C99" s="123"/>
      <c r="N99" s="122"/>
    </row>
    <row r="100" spans="3:23" ht="15.75" customHeight="1">
      <c r="C100" s="434" t="s">
        <v>298</v>
      </c>
      <c r="D100" s="435"/>
      <c r="E100" s="436"/>
      <c r="F100" s="201" t="s">
        <v>312</v>
      </c>
      <c r="G100" s="201"/>
      <c r="H100" s="201"/>
      <c r="I100" s="201"/>
      <c r="J100" s="201" t="s">
        <v>294</v>
      </c>
      <c r="K100" s="201"/>
      <c r="L100" s="201"/>
      <c r="M100" s="201"/>
      <c r="N100" s="201"/>
      <c r="P100" s="382" t="s">
        <v>404</v>
      </c>
      <c r="Q100" s="383"/>
      <c r="R100" s="383"/>
      <c r="S100" s="383"/>
      <c r="T100" s="383"/>
      <c r="U100" s="383"/>
      <c r="V100" s="383"/>
      <c r="W100" s="384"/>
    </row>
    <row r="101" spans="3:23" ht="15.75" customHeight="1">
      <c r="C101" s="475" t="s">
        <v>304</v>
      </c>
      <c r="D101" s="475"/>
      <c r="E101" s="475"/>
      <c r="F101" s="211"/>
      <c r="G101" s="211"/>
      <c r="H101" s="211"/>
      <c r="I101" s="211"/>
      <c r="J101" s="211"/>
      <c r="K101" s="211"/>
      <c r="L101" s="211"/>
      <c r="M101" s="211"/>
      <c r="N101" s="211"/>
      <c r="P101" s="402"/>
      <c r="Q101" s="403"/>
      <c r="R101" s="403"/>
      <c r="S101" s="403"/>
      <c r="T101" s="403"/>
      <c r="U101" s="403"/>
      <c r="V101" s="403"/>
      <c r="W101" s="404"/>
    </row>
    <row r="102" spans="3:23" ht="16.2" customHeight="1" thickBot="1">
      <c r="C102" s="475" t="s">
        <v>305</v>
      </c>
      <c r="D102" s="475"/>
      <c r="E102" s="475"/>
      <c r="F102" s="211"/>
      <c r="G102" s="211"/>
      <c r="H102" s="211"/>
      <c r="I102" s="211"/>
      <c r="J102" s="211"/>
      <c r="K102" s="211"/>
      <c r="L102" s="211"/>
      <c r="M102" s="211"/>
      <c r="N102" s="211"/>
      <c r="P102" s="385"/>
      <c r="Q102" s="386"/>
      <c r="R102" s="386"/>
      <c r="S102" s="386"/>
      <c r="T102" s="386"/>
      <c r="U102" s="386"/>
      <c r="V102" s="386"/>
      <c r="W102" s="387"/>
    </row>
    <row r="103" spans="3:23" ht="30.45" customHeight="1">
      <c r="C103" s="475" t="s">
        <v>306</v>
      </c>
      <c r="D103" s="475"/>
      <c r="E103" s="475"/>
      <c r="F103" s="211"/>
      <c r="G103" s="211"/>
      <c r="H103" s="211"/>
      <c r="I103" s="211"/>
      <c r="J103" s="211"/>
      <c r="K103" s="211"/>
      <c r="L103" s="211"/>
      <c r="M103" s="211"/>
      <c r="N103" s="211"/>
      <c r="P103" s="7"/>
      <c r="Q103" s="7"/>
      <c r="R103" s="7"/>
      <c r="S103" s="7"/>
      <c r="T103" s="7"/>
      <c r="U103" s="7"/>
      <c r="V103" s="7"/>
      <c r="W103" s="7"/>
    </row>
    <row r="104" spans="3:23">
      <c r="C104" s="475" t="s">
        <v>307</v>
      </c>
      <c r="D104" s="475"/>
      <c r="E104" s="475"/>
      <c r="F104" s="211"/>
      <c r="G104" s="211"/>
      <c r="H104" s="211"/>
      <c r="I104" s="211"/>
      <c r="J104" s="425"/>
      <c r="K104" s="388"/>
      <c r="L104" s="388"/>
      <c r="M104" s="388"/>
      <c r="N104" s="389"/>
    </row>
    <row r="105" spans="3:23">
      <c r="C105" s="475" t="s">
        <v>308</v>
      </c>
      <c r="D105" s="475"/>
      <c r="E105" s="475"/>
      <c r="F105" s="476" t="s">
        <v>313</v>
      </c>
      <c r="G105" s="476"/>
      <c r="H105" s="476"/>
      <c r="I105" s="476"/>
      <c r="J105" s="425"/>
      <c r="K105" s="388"/>
      <c r="L105" s="388"/>
      <c r="M105" s="388"/>
      <c r="N105" s="389"/>
    </row>
    <row r="106" spans="3:23">
      <c r="C106" s="475" t="s">
        <v>309</v>
      </c>
      <c r="D106" s="475"/>
      <c r="E106" s="475"/>
      <c r="F106" s="376"/>
      <c r="G106" s="377"/>
      <c r="H106" s="377"/>
      <c r="I106" s="378"/>
      <c r="J106" s="191" t="b">
        <v>0</v>
      </c>
      <c r="K106" s="409" t="s">
        <v>314</v>
      </c>
      <c r="L106" s="409"/>
      <c r="M106" s="193" t="b">
        <v>0</v>
      </c>
      <c r="N106" s="34" t="s">
        <v>315</v>
      </c>
    </row>
    <row r="107" spans="3:23" ht="16.2" thickBot="1">
      <c r="C107" s="475"/>
      <c r="D107" s="475"/>
      <c r="E107" s="475"/>
      <c r="F107" s="379"/>
      <c r="G107" s="380"/>
      <c r="H107" s="380"/>
      <c r="I107" s="381"/>
      <c r="J107" s="192" t="b">
        <v>0</v>
      </c>
      <c r="K107" s="415" t="s">
        <v>322</v>
      </c>
      <c r="L107" s="415"/>
      <c r="M107" s="37"/>
      <c r="N107" s="36"/>
    </row>
    <row r="108" spans="3:23" ht="15.75" customHeight="1">
      <c r="C108" s="370" t="s">
        <v>310</v>
      </c>
      <c r="D108" s="372"/>
      <c r="E108" s="373"/>
      <c r="F108" s="408" t="s">
        <v>313</v>
      </c>
      <c r="G108" s="409"/>
      <c r="H108" s="409"/>
      <c r="I108" s="410"/>
      <c r="J108" s="127" t="s">
        <v>316</v>
      </c>
      <c r="K108" s="472"/>
      <c r="L108" s="472"/>
      <c r="M108" s="472"/>
      <c r="N108" s="473"/>
      <c r="P108" s="382" t="s">
        <v>405</v>
      </c>
      <c r="Q108" s="383"/>
      <c r="R108" s="383"/>
      <c r="S108" s="383"/>
      <c r="T108" s="383"/>
      <c r="U108" s="383"/>
      <c r="V108" s="383"/>
      <c r="W108" s="384"/>
    </row>
    <row r="109" spans="3:23">
      <c r="C109" s="405"/>
      <c r="D109" s="406"/>
      <c r="E109" s="407"/>
      <c r="F109" s="411"/>
      <c r="G109" s="412"/>
      <c r="H109" s="412"/>
      <c r="I109" s="413"/>
      <c r="J109" s="127" t="s">
        <v>317</v>
      </c>
      <c r="K109" s="193" t="b">
        <v>0</v>
      </c>
      <c r="L109" s="33" t="s">
        <v>318</v>
      </c>
      <c r="M109" s="193" t="b">
        <v>0</v>
      </c>
      <c r="N109" s="34" t="s">
        <v>320</v>
      </c>
      <c r="P109" s="402"/>
      <c r="Q109" s="403"/>
      <c r="R109" s="403"/>
      <c r="S109" s="403"/>
      <c r="T109" s="403"/>
      <c r="U109" s="403"/>
      <c r="V109" s="403"/>
      <c r="W109" s="404"/>
    </row>
    <row r="110" spans="3:23" ht="16.2" thickBot="1">
      <c r="C110" s="371"/>
      <c r="D110" s="374"/>
      <c r="E110" s="375"/>
      <c r="F110" s="414"/>
      <c r="G110" s="415"/>
      <c r="H110" s="415"/>
      <c r="I110" s="416"/>
      <c r="J110" s="195"/>
      <c r="K110" s="194" t="b">
        <v>0</v>
      </c>
      <c r="L110" s="35" t="s">
        <v>319</v>
      </c>
      <c r="M110" s="194" t="b">
        <v>0</v>
      </c>
      <c r="N110" s="36" t="s">
        <v>148</v>
      </c>
      <c r="P110" s="385"/>
      <c r="Q110" s="386"/>
      <c r="R110" s="386"/>
      <c r="S110" s="386"/>
      <c r="T110" s="386"/>
      <c r="U110" s="386"/>
      <c r="V110" s="386"/>
      <c r="W110" s="387"/>
    </row>
    <row r="111" spans="3:23" ht="31.05" customHeight="1" thickBot="1">
      <c r="C111" s="370" t="s">
        <v>311</v>
      </c>
      <c r="D111" s="372"/>
      <c r="E111" s="373"/>
      <c r="F111" s="376"/>
      <c r="G111" s="377"/>
      <c r="H111" s="377"/>
      <c r="I111" s="378"/>
      <c r="J111" s="138" t="s">
        <v>316</v>
      </c>
      <c r="K111" s="388"/>
      <c r="L111" s="388"/>
      <c r="M111" s="388"/>
      <c r="N111" s="389"/>
      <c r="P111" s="419" t="s">
        <v>406</v>
      </c>
      <c r="Q111" s="420"/>
      <c r="R111" s="420"/>
      <c r="S111" s="420"/>
      <c r="T111" s="420"/>
      <c r="U111" s="420"/>
      <c r="V111" s="420"/>
      <c r="W111" s="421"/>
    </row>
    <row r="112" spans="3:23" ht="31.05" customHeight="1" thickBot="1">
      <c r="C112" s="371"/>
      <c r="D112" s="374"/>
      <c r="E112" s="375"/>
      <c r="F112" s="379"/>
      <c r="G112" s="380"/>
      <c r="H112" s="380"/>
      <c r="I112" s="381"/>
      <c r="J112" s="128" t="s">
        <v>321</v>
      </c>
      <c r="K112" s="224"/>
      <c r="L112" s="224"/>
      <c r="M112" s="224"/>
      <c r="N112" s="430"/>
    </row>
    <row r="113" spans="3:25" ht="36.450000000000003" customHeight="1">
      <c r="C113" s="370" t="s">
        <v>79</v>
      </c>
      <c r="D113" s="372"/>
      <c r="E113" s="373"/>
      <c r="F113" s="376"/>
      <c r="G113" s="377"/>
      <c r="H113" s="377"/>
      <c r="I113" s="378"/>
      <c r="J113" s="211"/>
      <c r="K113" s="211"/>
      <c r="L113" s="211"/>
      <c r="M113" s="211"/>
      <c r="N113" s="211"/>
      <c r="P113" s="382" t="s">
        <v>407</v>
      </c>
      <c r="Q113" s="383"/>
      <c r="R113" s="383"/>
      <c r="S113" s="383"/>
      <c r="T113" s="383"/>
      <c r="U113" s="383"/>
      <c r="V113" s="383"/>
      <c r="W113" s="384"/>
    </row>
    <row r="114" spans="3:25" ht="45.75" customHeight="1" thickBot="1">
      <c r="C114" s="405"/>
      <c r="D114" s="406"/>
      <c r="E114" s="407"/>
      <c r="F114" s="429"/>
      <c r="G114" s="224"/>
      <c r="H114" s="224"/>
      <c r="I114" s="430"/>
      <c r="J114" s="474"/>
      <c r="K114" s="474"/>
      <c r="L114" s="474"/>
      <c r="M114" s="474"/>
      <c r="N114" s="474"/>
      <c r="P114" s="385"/>
      <c r="Q114" s="386"/>
      <c r="R114" s="386"/>
      <c r="S114" s="386"/>
      <c r="T114" s="386"/>
      <c r="U114" s="386"/>
      <c r="V114" s="386"/>
      <c r="W114" s="387"/>
    </row>
    <row r="115" spans="3:25">
      <c r="C115" s="139" t="s">
        <v>373</v>
      </c>
      <c r="D115" s="137"/>
      <c r="E115" s="137"/>
      <c r="F115" s="137"/>
      <c r="G115" s="137"/>
      <c r="H115" s="137"/>
      <c r="I115" s="137"/>
      <c r="J115" s="137"/>
      <c r="K115" s="137"/>
      <c r="L115" s="388"/>
      <c r="M115" s="388"/>
      <c r="N115" s="389"/>
    </row>
    <row r="118" spans="3:25" ht="21.6" thickBot="1">
      <c r="C118" s="219" t="s">
        <v>348</v>
      </c>
      <c r="D118" s="220"/>
      <c r="E118" s="220"/>
      <c r="F118" s="220"/>
      <c r="G118" s="220"/>
      <c r="H118" s="220"/>
      <c r="I118" s="220"/>
      <c r="J118" s="220"/>
      <c r="K118" s="220"/>
      <c r="L118" s="220"/>
      <c r="M118" s="220"/>
      <c r="N118" s="221"/>
      <c r="P118" s="7"/>
      <c r="Q118" s="7"/>
      <c r="R118" s="7"/>
      <c r="S118" s="7"/>
      <c r="T118" s="7"/>
      <c r="U118" s="7"/>
      <c r="V118" s="7"/>
      <c r="W118" s="7"/>
    </row>
    <row r="119" spans="3:25" ht="21.6" thickBot="1">
      <c r="C119" s="491" t="s">
        <v>301</v>
      </c>
      <c r="D119" s="492"/>
      <c r="E119" s="491" t="s">
        <v>294</v>
      </c>
      <c r="F119" s="491"/>
      <c r="G119" s="491"/>
      <c r="H119" s="491"/>
      <c r="I119" s="491"/>
      <c r="J119" s="491"/>
      <c r="K119" s="491"/>
      <c r="L119" s="491"/>
      <c r="M119" s="491"/>
      <c r="N119" s="491"/>
      <c r="P119" s="463" t="s">
        <v>409</v>
      </c>
      <c r="Q119" s="464"/>
      <c r="R119" s="464"/>
      <c r="S119" s="464"/>
      <c r="T119" s="464"/>
      <c r="U119" s="464"/>
      <c r="V119" s="464"/>
      <c r="W119" s="465"/>
      <c r="X119" s="7"/>
      <c r="Y119" s="7"/>
    </row>
    <row r="120" spans="3:25">
      <c r="C120" s="55" t="s">
        <v>277</v>
      </c>
      <c r="D120" s="185" t="b">
        <v>0</v>
      </c>
      <c r="E120" s="211"/>
      <c r="F120" s="211"/>
      <c r="G120" s="211"/>
      <c r="H120" s="211"/>
      <c r="I120" s="211"/>
      <c r="J120" s="211"/>
      <c r="K120" s="211"/>
      <c r="L120" s="211"/>
      <c r="M120" s="211"/>
      <c r="N120" s="211"/>
      <c r="X120" s="7"/>
      <c r="Y120" s="7"/>
    </row>
    <row r="121" spans="3:25" ht="16.2" thickBot="1">
      <c r="C121" s="55" t="s">
        <v>278</v>
      </c>
      <c r="D121" s="185" t="b">
        <v>0</v>
      </c>
      <c r="E121" s="211"/>
      <c r="F121" s="211"/>
      <c r="G121" s="211"/>
      <c r="H121" s="211"/>
      <c r="I121" s="211"/>
      <c r="J121" s="211"/>
      <c r="K121" s="211"/>
      <c r="L121" s="211"/>
      <c r="M121" s="474"/>
      <c r="N121" s="474"/>
      <c r="X121" s="7"/>
      <c r="Y121" s="7"/>
    </row>
    <row r="122" spans="3:25" ht="15.75" customHeight="1">
      <c r="C122" s="482" t="s">
        <v>279</v>
      </c>
      <c r="D122" s="483" t="b">
        <v>0</v>
      </c>
      <c r="E122" s="488" t="s">
        <v>281</v>
      </c>
      <c r="F122" s="488"/>
      <c r="G122" s="488"/>
      <c r="H122" s="211"/>
      <c r="I122" s="211"/>
      <c r="J122" s="211"/>
      <c r="K122" s="488" t="s">
        <v>284</v>
      </c>
      <c r="L122" s="489"/>
      <c r="M122" s="377"/>
      <c r="N122" s="378"/>
      <c r="P122" s="394" t="s">
        <v>399</v>
      </c>
      <c r="Q122" s="395"/>
      <c r="R122" s="395"/>
      <c r="S122" s="395"/>
      <c r="T122" s="395"/>
      <c r="U122" s="395"/>
      <c r="V122" s="395"/>
      <c r="W122" s="396"/>
      <c r="X122" s="7"/>
      <c r="Y122" s="7"/>
    </row>
    <row r="123" spans="3:25">
      <c r="C123" s="443"/>
      <c r="D123" s="445"/>
      <c r="E123" s="488"/>
      <c r="F123" s="488"/>
      <c r="G123" s="488"/>
      <c r="H123" s="211"/>
      <c r="I123" s="211"/>
      <c r="J123" s="211"/>
      <c r="K123" s="488"/>
      <c r="L123" s="489"/>
      <c r="M123" s="379"/>
      <c r="N123" s="381"/>
      <c r="P123" s="397"/>
      <c r="Q123" s="259"/>
      <c r="R123" s="259"/>
      <c r="S123" s="259"/>
      <c r="T123" s="259"/>
      <c r="U123" s="259"/>
      <c r="V123" s="259"/>
      <c r="W123" s="398"/>
      <c r="X123" s="7"/>
      <c r="Y123" s="7"/>
    </row>
    <row r="124" spans="3:25" ht="15.75" customHeight="1">
      <c r="C124" s="125" t="s">
        <v>280</v>
      </c>
      <c r="D124" s="186" t="b">
        <v>0</v>
      </c>
      <c r="E124" s="490" t="s">
        <v>282</v>
      </c>
      <c r="F124" s="488"/>
      <c r="G124" s="188" t="b">
        <v>0</v>
      </c>
      <c r="H124" s="480" t="s">
        <v>283</v>
      </c>
      <c r="I124" s="480"/>
      <c r="J124" s="188" t="b">
        <v>0</v>
      </c>
      <c r="K124" s="488" t="s">
        <v>284</v>
      </c>
      <c r="L124" s="488"/>
      <c r="M124" s="377"/>
      <c r="N124" s="378"/>
      <c r="P124" s="397" t="s">
        <v>400</v>
      </c>
      <c r="Q124" s="259"/>
      <c r="R124" s="259"/>
      <c r="S124" s="259"/>
      <c r="T124" s="259"/>
      <c r="U124" s="259"/>
      <c r="V124" s="259"/>
      <c r="W124" s="398"/>
      <c r="X124" s="7"/>
      <c r="Y124" s="7"/>
    </row>
    <row r="125" spans="3:25" ht="16.5" customHeight="1" thickBot="1">
      <c r="C125" s="126"/>
      <c r="D125" s="187"/>
      <c r="E125" s="440" t="s">
        <v>285</v>
      </c>
      <c r="F125" s="480"/>
      <c r="G125" s="480"/>
      <c r="H125" s="480"/>
      <c r="I125" s="481"/>
      <c r="J125" s="481"/>
      <c r="K125" s="488"/>
      <c r="L125" s="488"/>
      <c r="M125" s="379"/>
      <c r="N125" s="381"/>
      <c r="P125" s="399"/>
      <c r="Q125" s="400"/>
      <c r="R125" s="400"/>
      <c r="S125" s="400"/>
      <c r="T125" s="400"/>
      <c r="U125" s="400"/>
      <c r="V125" s="400"/>
      <c r="W125" s="401"/>
      <c r="X125" s="7"/>
      <c r="Y125" s="7"/>
    </row>
    <row r="126" spans="3:25">
      <c r="C126" s="444" t="s">
        <v>145</v>
      </c>
      <c r="D126" s="446" t="b">
        <v>0</v>
      </c>
      <c r="E126" s="211"/>
      <c r="F126" s="211"/>
      <c r="G126" s="211"/>
      <c r="H126" s="211"/>
      <c r="I126" s="211"/>
      <c r="J126" s="211"/>
      <c r="K126" s="211"/>
      <c r="L126" s="211"/>
      <c r="M126" s="211"/>
      <c r="N126" s="211"/>
      <c r="X126" s="7"/>
      <c r="Y126" s="7"/>
    </row>
    <row r="127" spans="3:25">
      <c r="C127" s="482"/>
      <c r="D127" s="483"/>
      <c r="E127" s="211"/>
      <c r="F127" s="211"/>
      <c r="G127" s="211"/>
      <c r="H127" s="211"/>
      <c r="I127" s="211"/>
      <c r="J127" s="211"/>
      <c r="K127" s="211"/>
      <c r="L127" s="211"/>
      <c r="M127" s="211"/>
      <c r="N127" s="211"/>
      <c r="X127" s="7"/>
      <c r="Y127" s="7"/>
    </row>
    <row r="128" spans="3:25" ht="16.2" thickBot="1">
      <c r="C128" s="121"/>
      <c r="D128" s="29"/>
      <c r="E128" s="30"/>
      <c r="F128" s="30"/>
      <c r="G128" s="30"/>
      <c r="H128" s="30"/>
      <c r="I128" s="30"/>
      <c r="J128" s="30"/>
      <c r="K128" s="30"/>
      <c r="L128" s="30"/>
      <c r="M128" s="30"/>
      <c r="N128" s="122"/>
      <c r="X128" s="7"/>
      <c r="Y128" s="7"/>
    </row>
    <row r="129" spans="3:25" ht="21" customHeight="1">
      <c r="C129" s="447" t="s">
        <v>286</v>
      </c>
      <c r="D129" s="448"/>
      <c r="E129" s="448"/>
      <c r="F129" s="234" t="s">
        <v>42</v>
      </c>
      <c r="G129" s="234"/>
      <c r="H129" s="484" t="s">
        <v>287</v>
      </c>
      <c r="I129" s="484"/>
      <c r="J129" s="485" t="s">
        <v>288</v>
      </c>
      <c r="K129" s="454"/>
      <c r="L129" s="239" t="s">
        <v>289</v>
      </c>
      <c r="M129" s="487"/>
      <c r="N129" s="122"/>
      <c r="P129" s="394" t="s">
        <v>401</v>
      </c>
      <c r="Q129" s="395"/>
      <c r="R129" s="395"/>
      <c r="S129" s="395"/>
      <c r="T129" s="395"/>
      <c r="U129" s="395"/>
      <c r="V129" s="395"/>
      <c r="W129" s="396"/>
      <c r="X129" s="7"/>
      <c r="Y129" s="7"/>
    </row>
    <row r="130" spans="3:25" ht="15" customHeight="1">
      <c r="C130" s="450"/>
      <c r="D130" s="451"/>
      <c r="E130" s="451"/>
      <c r="F130" s="234"/>
      <c r="G130" s="234"/>
      <c r="H130" s="484"/>
      <c r="I130" s="484"/>
      <c r="J130" s="486"/>
      <c r="K130" s="456"/>
      <c r="L130" s="239"/>
      <c r="M130" s="487"/>
      <c r="N130" s="122"/>
      <c r="P130" s="397"/>
      <c r="Q130" s="259"/>
      <c r="R130" s="259"/>
      <c r="S130" s="259"/>
      <c r="T130" s="259"/>
      <c r="U130" s="259"/>
      <c r="V130" s="259"/>
      <c r="W130" s="398"/>
      <c r="X130" s="7"/>
      <c r="Y130" s="7"/>
    </row>
    <row r="131" spans="3:25" ht="15.75" customHeight="1">
      <c r="C131" s="431" t="s">
        <v>36</v>
      </c>
      <c r="D131" s="432"/>
      <c r="E131" s="433"/>
      <c r="F131" s="338"/>
      <c r="G131" s="338"/>
      <c r="H131" s="338"/>
      <c r="I131" s="338"/>
      <c r="J131" s="338"/>
      <c r="K131" s="338"/>
      <c r="L131" s="143"/>
      <c r="N131" s="122"/>
      <c r="P131" s="397" t="s">
        <v>375</v>
      </c>
      <c r="Q131" s="259"/>
      <c r="R131" s="259"/>
      <c r="S131" s="259"/>
      <c r="T131" s="259"/>
      <c r="U131" s="259"/>
      <c r="V131" s="259"/>
      <c r="W131" s="398"/>
    </row>
    <row r="132" spans="3:25">
      <c r="C132" s="431" t="s">
        <v>37</v>
      </c>
      <c r="D132" s="432"/>
      <c r="E132" s="433"/>
      <c r="F132" s="338"/>
      <c r="G132" s="338"/>
      <c r="H132" s="338"/>
      <c r="I132" s="338"/>
      <c r="J132" s="338"/>
      <c r="K132" s="338"/>
      <c r="L132" s="143"/>
      <c r="N132" s="122"/>
      <c r="P132" s="397"/>
      <c r="Q132" s="259"/>
      <c r="R132" s="259"/>
      <c r="S132" s="259"/>
      <c r="T132" s="259"/>
      <c r="U132" s="259"/>
      <c r="V132" s="259"/>
      <c r="W132" s="398"/>
    </row>
    <row r="133" spans="3:25" ht="15.75" customHeight="1">
      <c r="C133" s="431" t="s">
        <v>74</v>
      </c>
      <c r="D133" s="432"/>
      <c r="E133" s="433"/>
      <c r="F133" s="338"/>
      <c r="G133" s="338"/>
      <c r="H133" s="338"/>
      <c r="I133" s="338"/>
      <c r="J133" s="338"/>
      <c r="K133" s="338"/>
      <c r="L133" s="143"/>
      <c r="N133" s="122"/>
      <c r="P133" s="397" t="s">
        <v>402</v>
      </c>
      <c r="Q133" s="259"/>
      <c r="R133" s="259"/>
      <c r="S133" s="259"/>
      <c r="T133" s="259"/>
      <c r="U133" s="259"/>
      <c r="V133" s="259"/>
      <c r="W133" s="398"/>
    </row>
    <row r="134" spans="3:25" ht="16.2" customHeight="1" thickBot="1">
      <c r="C134" s="431" t="s">
        <v>73</v>
      </c>
      <c r="D134" s="432"/>
      <c r="E134" s="433"/>
      <c r="F134" s="338"/>
      <c r="G134" s="338"/>
      <c r="H134" s="338"/>
      <c r="I134" s="338"/>
      <c r="J134" s="338"/>
      <c r="K134" s="338"/>
      <c r="L134" s="143"/>
      <c r="N134" s="122"/>
      <c r="P134" s="399" t="s">
        <v>403</v>
      </c>
      <c r="Q134" s="400"/>
      <c r="R134" s="400"/>
      <c r="S134" s="400"/>
      <c r="T134" s="400"/>
      <c r="U134" s="400"/>
      <c r="V134" s="400"/>
      <c r="W134" s="401"/>
    </row>
    <row r="135" spans="3:25">
      <c r="C135" s="431" t="s">
        <v>39</v>
      </c>
      <c r="D135" s="432"/>
      <c r="E135" s="433"/>
      <c r="F135" s="338"/>
      <c r="G135" s="338"/>
      <c r="H135" s="338"/>
      <c r="I135" s="338"/>
      <c r="J135" s="338"/>
      <c r="K135" s="338"/>
      <c r="L135" s="143"/>
      <c r="N135" s="122"/>
    </row>
    <row r="136" spans="3:25" ht="16.2" thickBot="1">
      <c r="C136" s="124"/>
      <c r="D136" s="30"/>
      <c r="E136" s="30"/>
      <c r="F136" s="26"/>
      <c r="G136" s="26"/>
      <c r="H136" s="26"/>
      <c r="I136" s="26"/>
      <c r="J136" s="26"/>
      <c r="K136" s="26"/>
      <c r="N136" s="122"/>
    </row>
    <row r="137" spans="3:25" ht="16.2" customHeight="1">
      <c r="C137" s="477" t="s">
        <v>290</v>
      </c>
      <c r="D137" s="478"/>
      <c r="E137" s="479"/>
      <c r="F137" s="237" t="s">
        <v>294</v>
      </c>
      <c r="G137" s="238"/>
      <c r="H137" s="238"/>
      <c r="I137" s="238"/>
      <c r="J137" s="238"/>
      <c r="K137" s="238"/>
      <c r="L137" s="437"/>
      <c r="N137" s="122"/>
      <c r="P137" s="394" t="s">
        <v>376</v>
      </c>
      <c r="Q137" s="395"/>
      <c r="R137" s="395"/>
      <c r="S137" s="395"/>
      <c r="T137" s="395"/>
      <c r="U137" s="395"/>
      <c r="V137" s="395"/>
      <c r="W137" s="396"/>
    </row>
    <row r="138" spans="3:25">
      <c r="C138" s="431" t="s">
        <v>291</v>
      </c>
      <c r="D138" s="432"/>
      <c r="E138" s="189" t="b">
        <v>0</v>
      </c>
      <c r="F138" s="224"/>
      <c r="G138" s="224"/>
      <c r="H138" s="224"/>
      <c r="I138" s="224"/>
      <c r="J138" s="224"/>
      <c r="K138" s="224"/>
      <c r="L138" s="430"/>
      <c r="N138" s="122"/>
      <c r="P138" s="397"/>
      <c r="Q138" s="259"/>
      <c r="R138" s="259"/>
      <c r="S138" s="259"/>
      <c r="T138" s="259"/>
      <c r="U138" s="259"/>
      <c r="V138" s="259"/>
      <c r="W138" s="398"/>
    </row>
    <row r="139" spans="3:25" ht="16.2" thickBot="1">
      <c r="C139" s="431" t="s">
        <v>292</v>
      </c>
      <c r="D139" s="432"/>
      <c r="E139" s="190" t="b">
        <v>0</v>
      </c>
      <c r="F139" s="429"/>
      <c r="G139" s="224"/>
      <c r="H139" s="224"/>
      <c r="I139" s="224"/>
      <c r="J139" s="224"/>
      <c r="K139" s="224"/>
      <c r="L139" s="430"/>
      <c r="N139" s="122"/>
      <c r="P139" s="399"/>
      <c r="Q139" s="400"/>
      <c r="R139" s="400"/>
      <c r="S139" s="400"/>
      <c r="T139" s="400"/>
      <c r="U139" s="400"/>
      <c r="V139" s="400"/>
      <c r="W139" s="401"/>
    </row>
    <row r="140" spans="3:25" ht="16.05" customHeight="1">
      <c r="C140" s="431" t="s">
        <v>293</v>
      </c>
      <c r="D140" s="432"/>
      <c r="E140" s="190" t="b">
        <v>0</v>
      </c>
      <c r="F140" s="379"/>
      <c r="G140" s="380"/>
      <c r="H140" s="380"/>
      <c r="I140" s="380"/>
      <c r="J140" s="380"/>
      <c r="K140" s="380"/>
      <c r="L140" s="381"/>
      <c r="N140" s="122"/>
    </row>
    <row r="141" spans="3:25" ht="16.2" thickBot="1">
      <c r="C141" s="123"/>
      <c r="N141" s="122"/>
    </row>
    <row r="142" spans="3:25" ht="15.75" customHeight="1">
      <c r="C142" s="236" t="s">
        <v>295</v>
      </c>
      <c r="D142" s="493"/>
      <c r="E142" s="237" t="s">
        <v>70</v>
      </c>
      <c r="F142" s="437"/>
      <c r="G142" s="237" t="s">
        <v>60</v>
      </c>
      <c r="H142" s="238"/>
      <c r="I142" s="201" t="s">
        <v>294</v>
      </c>
      <c r="J142" s="201"/>
      <c r="K142" s="201"/>
      <c r="L142" s="201"/>
      <c r="M142" s="201"/>
      <c r="N142" s="201"/>
      <c r="P142" s="394" t="s">
        <v>377</v>
      </c>
      <c r="Q142" s="395"/>
      <c r="R142" s="395"/>
      <c r="S142" s="395"/>
      <c r="T142" s="395"/>
      <c r="U142" s="395"/>
      <c r="V142" s="395"/>
      <c r="W142" s="396"/>
    </row>
    <row r="143" spans="3:25">
      <c r="C143" s="425"/>
      <c r="D143" s="389"/>
      <c r="E143" s="425"/>
      <c r="F143" s="389"/>
      <c r="G143" s="425"/>
      <c r="H143" s="388"/>
      <c r="I143" s="211"/>
      <c r="J143" s="211"/>
      <c r="K143" s="211"/>
      <c r="L143" s="211"/>
      <c r="M143" s="211"/>
      <c r="N143" s="211"/>
      <c r="P143" s="397"/>
      <c r="Q143" s="259"/>
      <c r="R143" s="259"/>
      <c r="S143" s="259"/>
      <c r="T143" s="259"/>
      <c r="U143" s="259"/>
      <c r="V143" s="259"/>
      <c r="W143" s="398"/>
    </row>
    <row r="144" spans="3:25">
      <c r="C144" s="425"/>
      <c r="D144" s="389"/>
      <c r="E144" s="425"/>
      <c r="F144" s="389"/>
      <c r="G144" s="425"/>
      <c r="H144" s="388"/>
      <c r="I144" s="211"/>
      <c r="J144" s="211"/>
      <c r="K144" s="211"/>
      <c r="L144" s="211"/>
      <c r="M144" s="211"/>
      <c r="N144" s="211"/>
      <c r="P144" s="397"/>
      <c r="Q144" s="259"/>
      <c r="R144" s="259"/>
      <c r="S144" s="259"/>
      <c r="T144" s="259"/>
      <c r="U144" s="259"/>
      <c r="V144" s="259"/>
      <c r="W144" s="398"/>
    </row>
    <row r="145" spans="3:23" ht="16.2" thickBot="1">
      <c r="C145" s="425"/>
      <c r="D145" s="389"/>
      <c r="E145" s="425"/>
      <c r="F145" s="389"/>
      <c r="G145" s="425"/>
      <c r="H145" s="388"/>
      <c r="I145" s="211"/>
      <c r="J145" s="211"/>
      <c r="K145" s="211"/>
      <c r="L145" s="211"/>
      <c r="M145" s="211"/>
      <c r="N145" s="211"/>
      <c r="P145" s="399"/>
      <c r="Q145" s="400"/>
      <c r="R145" s="400"/>
      <c r="S145" s="400"/>
      <c r="T145" s="400"/>
      <c r="U145" s="400"/>
      <c r="V145" s="400"/>
      <c r="W145" s="401"/>
    </row>
    <row r="146" spans="3:23">
      <c r="C146" s="425"/>
      <c r="D146" s="389"/>
      <c r="E146" s="425"/>
      <c r="F146" s="389"/>
      <c r="G146" s="425"/>
      <c r="H146" s="388"/>
      <c r="I146" s="211"/>
      <c r="J146" s="211"/>
      <c r="K146" s="211"/>
      <c r="L146" s="211"/>
      <c r="M146" s="211"/>
      <c r="N146" s="211"/>
    </row>
    <row r="147" spans="3:23">
      <c r="C147" s="425"/>
      <c r="D147" s="389"/>
      <c r="E147" s="425"/>
      <c r="F147" s="389"/>
      <c r="G147" s="425"/>
      <c r="H147" s="388"/>
      <c r="I147" s="211"/>
      <c r="J147" s="211"/>
      <c r="K147" s="211"/>
      <c r="L147" s="211"/>
      <c r="M147" s="211"/>
      <c r="N147" s="211"/>
    </row>
    <row r="148" spans="3:23">
      <c r="C148" s="211"/>
      <c r="D148" s="211"/>
      <c r="E148" s="425"/>
      <c r="F148" s="389"/>
      <c r="G148" s="425"/>
      <c r="H148" s="388"/>
      <c r="I148" s="211"/>
      <c r="J148" s="211"/>
      <c r="K148" s="211"/>
      <c r="L148" s="211"/>
      <c r="M148" s="211"/>
      <c r="N148" s="211"/>
    </row>
    <row r="149" spans="3:23" ht="15.75" customHeight="1" thickBot="1">
      <c r="C149" s="123"/>
      <c r="N149" s="122"/>
    </row>
    <row r="150" spans="3:23" ht="15.75" customHeight="1">
      <c r="C150" s="434" t="s">
        <v>298</v>
      </c>
      <c r="D150" s="435"/>
      <c r="E150" s="436"/>
      <c r="F150" s="201" t="s">
        <v>312</v>
      </c>
      <c r="G150" s="201"/>
      <c r="H150" s="201"/>
      <c r="I150" s="201"/>
      <c r="J150" s="201" t="s">
        <v>294</v>
      </c>
      <c r="K150" s="201"/>
      <c r="L150" s="201"/>
      <c r="M150" s="201"/>
      <c r="N150" s="201"/>
      <c r="P150" s="382" t="s">
        <v>404</v>
      </c>
      <c r="Q150" s="383"/>
      <c r="R150" s="383"/>
      <c r="S150" s="383"/>
      <c r="T150" s="383"/>
      <c r="U150" s="383"/>
      <c r="V150" s="383"/>
      <c r="W150" s="384"/>
    </row>
    <row r="151" spans="3:23" ht="15.75" customHeight="1">
      <c r="C151" s="475" t="s">
        <v>304</v>
      </c>
      <c r="D151" s="475"/>
      <c r="E151" s="475"/>
      <c r="F151" s="211"/>
      <c r="G151" s="211"/>
      <c r="H151" s="211"/>
      <c r="I151" s="211"/>
      <c r="J151" s="211"/>
      <c r="K151" s="211"/>
      <c r="L151" s="211"/>
      <c r="M151" s="211"/>
      <c r="N151" s="211"/>
      <c r="P151" s="402"/>
      <c r="Q151" s="403"/>
      <c r="R151" s="403"/>
      <c r="S151" s="403"/>
      <c r="T151" s="403"/>
      <c r="U151" s="403"/>
      <c r="V151" s="403"/>
      <c r="W151" s="404"/>
    </row>
    <row r="152" spans="3:23" ht="16.2" customHeight="1" thickBot="1">
      <c r="C152" s="475" t="s">
        <v>305</v>
      </c>
      <c r="D152" s="475"/>
      <c r="E152" s="475"/>
      <c r="F152" s="211"/>
      <c r="G152" s="211"/>
      <c r="H152" s="211"/>
      <c r="I152" s="211"/>
      <c r="J152" s="211"/>
      <c r="K152" s="211"/>
      <c r="L152" s="211"/>
      <c r="M152" s="211"/>
      <c r="N152" s="211"/>
      <c r="P152" s="385"/>
      <c r="Q152" s="386"/>
      <c r="R152" s="386"/>
      <c r="S152" s="386"/>
      <c r="T152" s="386"/>
      <c r="U152" s="386"/>
      <c r="V152" s="386"/>
      <c r="W152" s="387"/>
    </row>
    <row r="153" spans="3:23" ht="30.45" customHeight="1">
      <c r="C153" s="475" t="s">
        <v>306</v>
      </c>
      <c r="D153" s="475"/>
      <c r="E153" s="475"/>
      <c r="F153" s="211"/>
      <c r="G153" s="211"/>
      <c r="H153" s="211"/>
      <c r="I153" s="211"/>
      <c r="J153" s="211"/>
      <c r="K153" s="211"/>
      <c r="L153" s="211"/>
      <c r="M153" s="211"/>
      <c r="N153" s="211"/>
      <c r="P153" s="7"/>
      <c r="Q153" s="7"/>
      <c r="R153" s="7"/>
      <c r="S153" s="7"/>
      <c r="T153" s="7"/>
      <c r="U153" s="7"/>
      <c r="V153" s="7"/>
      <c r="W153" s="7"/>
    </row>
    <row r="154" spans="3:23">
      <c r="C154" s="475" t="s">
        <v>307</v>
      </c>
      <c r="D154" s="475"/>
      <c r="E154" s="475"/>
      <c r="F154" s="211"/>
      <c r="G154" s="211"/>
      <c r="H154" s="211"/>
      <c r="I154" s="211"/>
      <c r="J154" s="425"/>
      <c r="K154" s="388"/>
      <c r="L154" s="388"/>
      <c r="M154" s="388"/>
      <c r="N154" s="389"/>
    </row>
    <row r="155" spans="3:23">
      <c r="C155" s="475" t="s">
        <v>308</v>
      </c>
      <c r="D155" s="475"/>
      <c r="E155" s="475"/>
      <c r="F155" s="476" t="s">
        <v>313</v>
      </c>
      <c r="G155" s="476"/>
      <c r="H155" s="476"/>
      <c r="I155" s="476"/>
      <c r="J155" s="425"/>
      <c r="K155" s="388"/>
      <c r="L155" s="388"/>
      <c r="M155" s="388"/>
      <c r="N155" s="389"/>
    </row>
    <row r="156" spans="3:23">
      <c r="C156" s="475" t="s">
        <v>309</v>
      </c>
      <c r="D156" s="475"/>
      <c r="E156" s="475"/>
      <c r="F156" s="376"/>
      <c r="G156" s="377"/>
      <c r="H156" s="377"/>
      <c r="I156" s="378"/>
      <c r="J156" s="191" t="b">
        <v>0</v>
      </c>
      <c r="K156" s="409" t="s">
        <v>314</v>
      </c>
      <c r="L156" s="409"/>
      <c r="M156" s="193" t="b">
        <v>0</v>
      </c>
      <c r="N156" s="34" t="s">
        <v>315</v>
      </c>
    </row>
    <row r="157" spans="3:23" ht="16.2" thickBot="1">
      <c r="C157" s="475"/>
      <c r="D157" s="475"/>
      <c r="E157" s="475"/>
      <c r="F157" s="379"/>
      <c r="G157" s="380"/>
      <c r="H157" s="380"/>
      <c r="I157" s="381"/>
      <c r="J157" s="192" t="b">
        <v>0</v>
      </c>
      <c r="K157" s="415" t="s">
        <v>322</v>
      </c>
      <c r="L157" s="415"/>
      <c r="M157" s="37"/>
      <c r="N157" s="36"/>
    </row>
    <row r="158" spans="3:23" ht="15.75" customHeight="1">
      <c r="C158" s="370" t="s">
        <v>310</v>
      </c>
      <c r="D158" s="372"/>
      <c r="E158" s="373"/>
      <c r="F158" s="408" t="s">
        <v>313</v>
      </c>
      <c r="G158" s="409"/>
      <c r="H158" s="409"/>
      <c r="I158" s="410"/>
      <c r="J158" s="127" t="s">
        <v>316</v>
      </c>
      <c r="K158" s="472"/>
      <c r="L158" s="472"/>
      <c r="M158" s="472"/>
      <c r="N158" s="473"/>
      <c r="P158" s="382" t="s">
        <v>405</v>
      </c>
      <c r="Q158" s="383"/>
      <c r="R158" s="383"/>
      <c r="S158" s="383"/>
      <c r="T158" s="383"/>
      <c r="U158" s="383"/>
      <c r="V158" s="383"/>
      <c r="W158" s="384"/>
    </row>
    <row r="159" spans="3:23">
      <c r="C159" s="405"/>
      <c r="D159" s="406"/>
      <c r="E159" s="407"/>
      <c r="F159" s="411"/>
      <c r="G159" s="412"/>
      <c r="H159" s="412"/>
      <c r="I159" s="413"/>
      <c r="J159" s="127" t="s">
        <v>317</v>
      </c>
      <c r="K159" s="193" t="b">
        <v>0</v>
      </c>
      <c r="L159" s="33" t="s">
        <v>318</v>
      </c>
      <c r="M159" s="193" t="b">
        <v>0</v>
      </c>
      <c r="N159" s="34" t="s">
        <v>320</v>
      </c>
      <c r="P159" s="402"/>
      <c r="Q159" s="403"/>
      <c r="R159" s="403"/>
      <c r="S159" s="403"/>
      <c r="T159" s="403"/>
      <c r="U159" s="403"/>
      <c r="V159" s="403"/>
      <c r="W159" s="404"/>
    </row>
    <row r="160" spans="3:23" ht="16.2" thickBot="1">
      <c r="C160" s="371"/>
      <c r="D160" s="374"/>
      <c r="E160" s="375"/>
      <c r="F160" s="414"/>
      <c r="G160" s="415"/>
      <c r="H160" s="415"/>
      <c r="I160" s="416"/>
      <c r="J160" s="195"/>
      <c r="K160" s="194" t="b">
        <v>0</v>
      </c>
      <c r="L160" s="35" t="s">
        <v>319</v>
      </c>
      <c r="M160" s="194" t="b">
        <v>0</v>
      </c>
      <c r="N160" s="36" t="s">
        <v>148</v>
      </c>
      <c r="P160" s="385"/>
      <c r="Q160" s="386"/>
      <c r="R160" s="386"/>
      <c r="S160" s="386"/>
      <c r="T160" s="386"/>
      <c r="U160" s="386"/>
      <c r="V160" s="386"/>
      <c r="W160" s="387"/>
    </row>
    <row r="161" spans="3:25" ht="31.05" customHeight="1" thickBot="1">
      <c r="C161" s="370" t="s">
        <v>311</v>
      </c>
      <c r="D161" s="372"/>
      <c r="E161" s="373"/>
      <c r="F161" s="376"/>
      <c r="G161" s="377"/>
      <c r="H161" s="377"/>
      <c r="I161" s="378"/>
      <c r="J161" s="138" t="s">
        <v>316</v>
      </c>
      <c r="K161" s="388"/>
      <c r="L161" s="388"/>
      <c r="M161" s="388"/>
      <c r="N161" s="389"/>
      <c r="P161" s="419" t="s">
        <v>406</v>
      </c>
      <c r="Q161" s="420"/>
      <c r="R161" s="420"/>
      <c r="S161" s="420"/>
      <c r="T161" s="420"/>
      <c r="U161" s="420"/>
      <c r="V161" s="420"/>
      <c r="W161" s="421"/>
    </row>
    <row r="162" spans="3:25" ht="31.05" customHeight="1" thickBot="1">
      <c r="C162" s="371"/>
      <c r="D162" s="374"/>
      <c r="E162" s="375"/>
      <c r="F162" s="379"/>
      <c r="G162" s="380"/>
      <c r="H162" s="380"/>
      <c r="I162" s="381"/>
      <c r="J162" s="128" t="s">
        <v>321</v>
      </c>
      <c r="K162" s="224"/>
      <c r="L162" s="224"/>
      <c r="M162" s="224"/>
      <c r="N162" s="430"/>
    </row>
    <row r="163" spans="3:25" ht="36.450000000000003" customHeight="1">
      <c r="C163" s="370" t="s">
        <v>79</v>
      </c>
      <c r="D163" s="372"/>
      <c r="E163" s="373"/>
      <c r="F163" s="376"/>
      <c r="G163" s="377"/>
      <c r="H163" s="377"/>
      <c r="I163" s="378"/>
      <c r="J163" s="211"/>
      <c r="K163" s="211"/>
      <c r="L163" s="211"/>
      <c r="M163" s="211"/>
      <c r="N163" s="211"/>
      <c r="P163" s="382" t="s">
        <v>407</v>
      </c>
      <c r="Q163" s="383"/>
      <c r="R163" s="383"/>
      <c r="S163" s="383"/>
      <c r="T163" s="383"/>
      <c r="U163" s="383"/>
      <c r="V163" s="383"/>
      <c r="W163" s="384"/>
    </row>
    <row r="164" spans="3:25" ht="45.75" customHeight="1" thickBot="1">
      <c r="C164" s="405"/>
      <c r="D164" s="406"/>
      <c r="E164" s="407"/>
      <c r="F164" s="429"/>
      <c r="G164" s="224"/>
      <c r="H164" s="224"/>
      <c r="I164" s="430"/>
      <c r="J164" s="474"/>
      <c r="K164" s="474"/>
      <c r="L164" s="474"/>
      <c r="M164" s="474"/>
      <c r="N164" s="474"/>
      <c r="P164" s="385"/>
      <c r="Q164" s="386"/>
      <c r="R164" s="386"/>
      <c r="S164" s="386"/>
      <c r="T164" s="386"/>
      <c r="U164" s="386"/>
      <c r="V164" s="386"/>
      <c r="W164" s="387"/>
    </row>
    <row r="165" spans="3:25">
      <c r="C165" s="139" t="s">
        <v>373</v>
      </c>
      <c r="D165" s="137"/>
      <c r="E165" s="137"/>
      <c r="F165" s="137"/>
      <c r="G165" s="137"/>
      <c r="H165" s="137"/>
      <c r="I165" s="137"/>
      <c r="J165" s="137"/>
      <c r="K165" s="137"/>
      <c r="L165" s="388"/>
      <c r="M165" s="388"/>
      <c r="N165" s="389"/>
    </row>
    <row r="168" spans="3:25" ht="21.6" thickBot="1">
      <c r="C168" s="219" t="s">
        <v>347</v>
      </c>
      <c r="D168" s="220"/>
      <c r="E168" s="220"/>
      <c r="F168" s="220"/>
      <c r="G168" s="220"/>
      <c r="H168" s="220"/>
      <c r="I168" s="220"/>
      <c r="J168" s="220"/>
      <c r="K168" s="220"/>
      <c r="L168" s="220"/>
      <c r="M168" s="220"/>
      <c r="N168" s="221"/>
      <c r="P168" s="7"/>
      <c r="Q168" s="7"/>
      <c r="R168" s="7"/>
      <c r="S168" s="7"/>
      <c r="T168" s="7"/>
      <c r="U168" s="7"/>
      <c r="V168" s="7"/>
      <c r="W168" s="7"/>
    </row>
    <row r="169" spans="3:25" ht="21.6" thickBot="1">
      <c r="C169" s="491" t="s">
        <v>301</v>
      </c>
      <c r="D169" s="492"/>
      <c r="E169" s="491" t="s">
        <v>294</v>
      </c>
      <c r="F169" s="491"/>
      <c r="G169" s="491"/>
      <c r="H169" s="491"/>
      <c r="I169" s="491"/>
      <c r="J169" s="491"/>
      <c r="K169" s="491"/>
      <c r="L169" s="491"/>
      <c r="M169" s="491"/>
      <c r="N169" s="491"/>
      <c r="P169" s="463" t="s">
        <v>409</v>
      </c>
      <c r="Q169" s="464"/>
      <c r="R169" s="464"/>
      <c r="S169" s="464"/>
      <c r="T169" s="464"/>
      <c r="U169" s="464"/>
      <c r="V169" s="464"/>
      <c r="W169" s="465"/>
      <c r="X169" s="7"/>
      <c r="Y169" s="7"/>
    </row>
    <row r="170" spans="3:25">
      <c r="C170" s="55" t="s">
        <v>277</v>
      </c>
      <c r="D170" s="185" t="b">
        <v>0</v>
      </c>
      <c r="E170" s="211"/>
      <c r="F170" s="211"/>
      <c r="G170" s="211"/>
      <c r="H170" s="211"/>
      <c r="I170" s="211"/>
      <c r="J170" s="211"/>
      <c r="K170" s="211"/>
      <c r="L170" s="211"/>
      <c r="M170" s="211"/>
      <c r="N170" s="211"/>
      <c r="X170" s="7"/>
      <c r="Y170" s="7"/>
    </row>
    <row r="171" spans="3:25" ht="16.2" thickBot="1">
      <c r="C171" s="55" t="s">
        <v>278</v>
      </c>
      <c r="D171" s="185" t="b">
        <v>0</v>
      </c>
      <c r="E171" s="211"/>
      <c r="F171" s="211"/>
      <c r="G171" s="211"/>
      <c r="H171" s="211"/>
      <c r="I171" s="211"/>
      <c r="J171" s="211"/>
      <c r="K171" s="211"/>
      <c r="L171" s="211"/>
      <c r="M171" s="474"/>
      <c r="N171" s="474"/>
      <c r="X171" s="7"/>
      <c r="Y171" s="7"/>
    </row>
    <row r="172" spans="3:25" ht="15.75" customHeight="1">
      <c r="C172" s="482" t="s">
        <v>279</v>
      </c>
      <c r="D172" s="483" t="b">
        <v>0</v>
      </c>
      <c r="E172" s="488" t="s">
        <v>281</v>
      </c>
      <c r="F172" s="488"/>
      <c r="G172" s="488"/>
      <c r="H172" s="211"/>
      <c r="I172" s="211"/>
      <c r="J172" s="211"/>
      <c r="K172" s="488" t="s">
        <v>284</v>
      </c>
      <c r="L172" s="489"/>
      <c r="M172" s="377"/>
      <c r="N172" s="378"/>
      <c r="P172" s="394" t="s">
        <v>399</v>
      </c>
      <c r="Q172" s="395"/>
      <c r="R172" s="395"/>
      <c r="S172" s="395"/>
      <c r="T172" s="395"/>
      <c r="U172" s="395"/>
      <c r="V172" s="395"/>
      <c r="W172" s="396"/>
      <c r="X172" s="7"/>
      <c r="Y172" s="7"/>
    </row>
    <row r="173" spans="3:25">
      <c r="C173" s="443"/>
      <c r="D173" s="445"/>
      <c r="E173" s="488"/>
      <c r="F173" s="488"/>
      <c r="G173" s="488"/>
      <c r="H173" s="211"/>
      <c r="I173" s="211"/>
      <c r="J173" s="211"/>
      <c r="K173" s="488"/>
      <c r="L173" s="489"/>
      <c r="M173" s="379"/>
      <c r="N173" s="381"/>
      <c r="P173" s="397"/>
      <c r="Q173" s="259"/>
      <c r="R173" s="259"/>
      <c r="S173" s="259"/>
      <c r="T173" s="259"/>
      <c r="U173" s="259"/>
      <c r="V173" s="259"/>
      <c r="W173" s="398"/>
      <c r="X173" s="7"/>
      <c r="Y173" s="7"/>
    </row>
    <row r="174" spans="3:25" ht="15.75" customHeight="1">
      <c r="C174" s="125" t="s">
        <v>280</v>
      </c>
      <c r="D174" s="186" t="b">
        <v>0</v>
      </c>
      <c r="E174" s="490" t="s">
        <v>282</v>
      </c>
      <c r="F174" s="488"/>
      <c r="G174" s="188" t="b">
        <v>0</v>
      </c>
      <c r="H174" s="480" t="s">
        <v>283</v>
      </c>
      <c r="I174" s="480"/>
      <c r="J174" s="188" t="b">
        <v>0</v>
      </c>
      <c r="K174" s="488" t="s">
        <v>284</v>
      </c>
      <c r="L174" s="488"/>
      <c r="M174" s="377"/>
      <c r="N174" s="378"/>
      <c r="P174" s="397" t="s">
        <v>400</v>
      </c>
      <c r="Q174" s="259"/>
      <c r="R174" s="259"/>
      <c r="S174" s="259"/>
      <c r="T174" s="259"/>
      <c r="U174" s="259"/>
      <c r="V174" s="259"/>
      <c r="W174" s="398"/>
      <c r="X174" s="7"/>
      <c r="Y174" s="7"/>
    </row>
    <row r="175" spans="3:25" ht="16.5" customHeight="1" thickBot="1">
      <c r="C175" s="126"/>
      <c r="D175" s="187"/>
      <c r="E175" s="440" t="s">
        <v>285</v>
      </c>
      <c r="F175" s="480"/>
      <c r="G175" s="480"/>
      <c r="H175" s="480"/>
      <c r="I175" s="481"/>
      <c r="J175" s="481"/>
      <c r="K175" s="488"/>
      <c r="L175" s="488"/>
      <c r="M175" s="379"/>
      <c r="N175" s="381"/>
      <c r="P175" s="399"/>
      <c r="Q175" s="400"/>
      <c r="R175" s="400"/>
      <c r="S175" s="400"/>
      <c r="T175" s="400"/>
      <c r="U175" s="400"/>
      <c r="V175" s="400"/>
      <c r="W175" s="401"/>
      <c r="X175" s="7"/>
      <c r="Y175" s="7"/>
    </row>
    <row r="176" spans="3:25">
      <c r="C176" s="444" t="s">
        <v>145</v>
      </c>
      <c r="D176" s="446" t="b">
        <v>0</v>
      </c>
      <c r="E176" s="211"/>
      <c r="F176" s="211"/>
      <c r="G176" s="211"/>
      <c r="H176" s="211"/>
      <c r="I176" s="211"/>
      <c r="J176" s="211"/>
      <c r="K176" s="211"/>
      <c r="L176" s="211"/>
      <c r="M176" s="211"/>
      <c r="N176" s="211"/>
      <c r="X176" s="7"/>
      <c r="Y176" s="7"/>
    </row>
    <row r="177" spans="3:25">
      <c r="C177" s="482"/>
      <c r="D177" s="483"/>
      <c r="E177" s="211"/>
      <c r="F177" s="211"/>
      <c r="G177" s="211"/>
      <c r="H177" s="211"/>
      <c r="I177" s="211"/>
      <c r="J177" s="211"/>
      <c r="K177" s="211"/>
      <c r="L177" s="211"/>
      <c r="M177" s="211"/>
      <c r="N177" s="211"/>
      <c r="X177" s="7"/>
      <c r="Y177" s="7"/>
    </row>
    <row r="178" spans="3:25" ht="16.2" thickBot="1">
      <c r="C178" s="121"/>
      <c r="D178" s="29"/>
      <c r="E178" s="30"/>
      <c r="F178" s="30"/>
      <c r="G178" s="30"/>
      <c r="H178" s="30"/>
      <c r="I178" s="30"/>
      <c r="J178" s="30"/>
      <c r="K178" s="30"/>
      <c r="L178" s="30"/>
      <c r="M178" s="30"/>
      <c r="N178" s="122"/>
      <c r="X178" s="7"/>
      <c r="Y178" s="7"/>
    </row>
    <row r="179" spans="3:25" ht="21" customHeight="1">
      <c r="C179" s="447" t="s">
        <v>286</v>
      </c>
      <c r="D179" s="448"/>
      <c r="E179" s="448"/>
      <c r="F179" s="234" t="s">
        <v>42</v>
      </c>
      <c r="G179" s="234"/>
      <c r="H179" s="484" t="s">
        <v>287</v>
      </c>
      <c r="I179" s="484"/>
      <c r="J179" s="485" t="s">
        <v>288</v>
      </c>
      <c r="K179" s="454"/>
      <c r="L179" s="239" t="s">
        <v>289</v>
      </c>
      <c r="M179" s="487"/>
      <c r="N179" s="122"/>
      <c r="P179" s="394" t="s">
        <v>401</v>
      </c>
      <c r="Q179" s="395"/>
      <c r="R179" s="395"/>
      <c r="S179" s="395"/>
      <c r="T179" s="395"/>
      <c r="U179" s="395"/>
      <c r="V179" s="395"/>
      <c r="W179" s="396"/>
      <c r="X179" s="7"/>
      <c r="Y179" s="7"/>
    </row>
    <row r="180" spans="3:25" ht="15" customHeight="1">
      <c r="C180" s="450"/>
      <c r="D180" s="451"/>
      <c r="E180" s="451"/>
      <c r="F180" s="234"/>
      <c r="G180" s="234"/>
      <c r="H180" s="484"/>
      <c r="I180" s="484"/>
      <c r="J180" s="486"/>
      <c r="K180" s="456"/>
      <c r="L180" s="239"/>
      <c r="M180" s="487"/>
      <c r="N180" s="122"/>
      <c r="P180" s="397"/>
      <c r="Q180" s="259"/>
      <c r="R180" s="259"/>
      <c r="S180" s="259"/>
      <c r="T180" s="259"/>
      <c r="U180" s="259"/>
      <c r="V180" s="259"/>
      <c r="W180" s="398"/>
      <c r="X180" s="7"/>
      <c r="Y180" s="7"/>
    </row>
    <row r="181" spans="3:25" ht="15.75" customHeight="1">
      <c r="C181" s="431" t="s">
        <v>36</v>
      </c>
      <c r="D181" s="432"/>
      <c r="E181" s="433"/>
      <c r="F181" s="338"/>
      <c r="G181" s="338"/>
      <c r="H181" s="338"/>
      <c r="I181" s="338"/>
      <c r="J181" s="338"/>
      <c r="K181" s="338"/>
      <c r="L181" s="143"/>
      <c r="N181" s="122"/>
      <c r="P181" s="397" t="s">
        <v>375</v>
      </c>
      <c r="Q181" s="259"/>
      <c r="R181" s="259"/>
      <c r="S181" s="259"/>
      <c r="T181" s="259"/>
      <c r="U181" s="259"/>
      <c r="V181" s="259"/>
      <c r="W181" s="398"/>
    </row>
    <row r="182" spans="3:25">
      <c r="C182" s="431" t="s">
        <v>37</v>
      </c>
      <c r="D182" s="432"/>
      <c r="E182" s="433"/>
      <c r="F182" s="338"/>
      <c r="G182" s="338"/>
      <c r="H182" s="338"/>
      <c r="I182" s="338"/>
      <c r="J182" s="338"/>
      <c r="K182" s="338"/>
      <c r="L182" s="143"/>
      <c r="N182" s="122"/>
      <c r="P182" s="397"/>
      <c r="Q182" s="259"/>
      <c r="R182" s="259"/>
      <c r="S182" s="259"/>
      <c r="T182" s="259"/>
      <c r="U182" s="259"/>
      <c r="V182" s="259"/>
      <c r="W182" s="398"/>
    </row>
    <row r="183" spans="3:25" ht="15.75" customHeight="1">
      <c r="C183" s="431" t="s">
        <v>74</v>
      </c>
      <c r="D183" s="432"/>
      <c r="E183" s="433"/>
      <c r="F183" s="338"/>
      <c r="G183" s="338"/>
      <c r="H183" s="338"/>
      <c r="I183" s="338"/>
      <c r="J183" s="338"/>
      <c r="K183" s="338"/>
      <c r="L183" s="143"/>
      <c r="N183" s="122"/>
      <c r="P183" s="397" t="s">
        <v>402</v>
      </c>
      <c r="Q183" s="259"/>
      <c r="R183" s="259"/>
      <c r="S183" s="259"/>
      <c r="T183" s="259"/>
      <c r="U183" s="259"/>
      <c r="V183" s="259"/>
      <c r="W183" s="398"/>
    </row>
    <row r="184" spans="3:25" ht="16.2" customHeight="1" thickBot="1">
      <c r="C184" s="431" t="s">
        <v>73</v>
      </c>
      <c r="D184" s="432"/>
      <c r="E184" s="433"/>
      <c r="F184" s="338"/>
      <c r="G184" s="338"/>
      <c r="H184" s="338"/>
      <c r="I184" s="338"/>
      <c r="J184" s="338"/>
      <c r="K184" s="338"/>
      <c r="L184" s="143"/>
      <c r="N184" s="122"/>
      <c r="P184" s="399" t="s">
        <v>403</v>
      </c>
      <c r="Q184" s="400"/>
      <c r="R184" s="400"/>
      <c r="S184" s="400"/>
      <c r="T184" s="400"/>
      <c r="U184" s="400"/>
      <c r="V184" s="400"/>
      <c r="W184" s="401"/>
    </row>
    <row r="185" spans="3:25">
      <c r="C185" s="431" t="s">
        <v>39</v>
      </c>
      <c r="D185" s="432"/>
      <c r="E185" s="433"/>
      <c r="F185" s="338"/>
      <c r="G185" s="338"/>
      <c r="H185" s="338"/>
      <c r="I185" s="338"/>
      <c r="J185" s="338"/>
      <c r="K185" s="338"/>
      <c r="L185" s="143"/>
      <c r="N185" s="122"/>
    </row>
    <row r="186" spans="3:25" ht="16.2" thickBot="1">
      <c r="C186" s="124"/>
      <c r="D186" s="30"/>
      <c r="E186" s="30"/>
      <c r="F186" s="26"/>
      <c r="G186" s="26"/>
      <c r="H186" s="26"/>
      <c r="I186" s="26"/>
      <c r="J186" s="26"/>
      <c r="K186" s="26"/>
      <c r="N186" s="122"/>
    </row>
    <row r="187" spans="3:25" ht="16.2" customHeight="1">
      <c r="C187" s="477" t="s">
        <v>290</v>
      </c>
      <c r="D187" s="478"/>
      <c r="E187" s="479"/>
      <c r="F187" s="237" t="s">
        <v>294</v>
      </c>
      <c r="G187" s="238"/>
      <c r="H187" s="238"/>
      <c r="I187" s="238"/>
      <c r="J187" s="238"/>
      <c r="K187" s="238"/>
      <c r="L187" s="437"/>
      <c r="N187" s="122"/>
      <c r="P187" s="394" t="s">
        <v>376</v>
      </c>
      <c r="Q187" s="395"/>
      <c r="R187" s="395"/>
      <c r="S187" s="395"/>
      <c r="T187" s="395"/>
      <c r="U187" s="395"/>
      <c r="V187" s="395"/>
      <c r="W187" s="396"/>
    </row>
    <row r="188" spans="3:25">
      <c r="C188" s="431" t="s">
        <v>291</v>
      </c>
      <c r="D188" s="432"/>
      <c r="E188" s="189" t="b">
        <v>0</v>
      </c>
      <c r="F188" s="224"/>
      <c r="G188" s="224"/>
      <c r="H188" s="224"/>
      <c r="I188" s="224"/>
      <c r="J188" s="224"/>
      <c r="K188" s="224"/>
      <c r="L188" s="430"/>
      <c r="N188" s="122"/>
      <c r="P188" s="397"/>
      <c r="Q188" s="259"/>
      <c r="R188" s="259"/>
      <c r="S188" s="259"/>
      <c r="T188" s="259"/>
      <c r="U188" s="259"/>
      <c r="V188" s="259"/>
      <c r="W188" s="398"/>
    </row>
    <row r="189" spans="3:25" ht="16.2" thickBot="1">
      <c r="C189" s="431" t="s">
        <v>292</v>
      </c>
      <c r="D189" s="432"/>
      <c r="E189" s="190" t="b">
        <v>0</v>
      </c>
      <c r="F189" s="429"/>
      <c r="G189" s="224"/>
      <c r="H189" s="224"/>
      <c r="I189" s="224"/>
      <c r="J189" s="224"/>
      <c r="K189" s="224"/>
      <c r="L189" s="430"/>
      <c r="N189" s="122"/>
      <c r="P189" s="399"/>
      <c r="Q189" s="400"/>
      <c r="R189" s="400"/>
      <c r="S189" s="400"/>
      <c r="T189" s="400"/>
      <c r="U189" s="400"/>
      <c r="V189" s="400"/>
      <c r="W189" s="401"/>
    </row>
    <row r="190" spans="3:25" ht="16.05" customHeight="1">
      <c r="C190" s="431" t="s">
        <v>293</v>
      </c>
      <c r="D190" s="432"/>
      <c r="E190" s="190" t="b">
        <v>0</v>
      </c>
      <c r="F190" s="379"/>
      <c r="G190" s="380"/>
      <c r="H190" s="380"/>
      <c r="I190" s="380"/>
      <c r="J190" s="380"/>
      <c r="K190" s="380"/>
      <c r="L190" s="381"/>
      <c r="N190" s="122"/>
    </row>
    <row r="191" spans="3:25" ht="16.2" thickBot="1">
      <c r="C191" s="123"/>
      <c r="N191" s="122"/>
    </row>
    <row r="192" spans="3:25" ht="15.75" customHeight="1">
      <c r="C192" s="236" t="s">
        <v>295</v>
      </c>
      <c r="D192" s="493"/>
      <c r="E192" s="237" t="s">
        <v>70</v>
      </c>
      <c r="F192" s="437"/>
      <c r="G192" s="237" t="s">
        <v>60</v>
      </c>
      <c r="H192" s="238"/>
      <c r="I192" s="201" t="s">
        <v>294</v>
      </c>
      <c r="J192" s="201"/>
      <c r="K192" s="201"/>
      <c r="L192" s="201"/>
      <c r="M192" s="201"/>
      <c r="N192" s="201"/>
      <c r="P192" s="394" t="s">
        <v>377</v>
      </c>
      <c r="Q192" s="395"/>
      <c r="R192" s="395"/>
      <c r="S192" s="395"/>
      <c r="T192" s="395"/>
      <c r="U192" s="395"/>
      <c r="V192" s="395"/>
      <c r="W192" s="396"/>
    </row>
    <row r="193" spans="3:23">
      <c r="C193" s="425"/>
      <c r="D193" s="389"/>
      <c r="E193" s="425"/>
      <c r="F193" s="389"/>
      <c r="G193" s="425"/>
      <c r="H193" s="388"/>
      <c r="I193" s="211"/>
      <c r="J193" s="211"/>
      <c r="K193" s="211"/>
      <c r="L193" s="211"/>
      <c r="M193" s="211"/>
      <c r="N193" s="211"/>
      <c r="P193" s="397"/>
      <c r="Q193" s="259"/>
      <c r="R193" s="259"/>
      <c r="S193" s="259"/>
      <c r="T193" s="259"/>
      <c r="U193" s="259"/>
      <c r="V193" s="259"/>
      <c r="W193" s="398"/>
    </row>
    <row r="194" spans="3:23">
      <c r="C194" s="425"/>
      <c r="D194" s="389"/>
      <c r="E194" s="425"/>
      <c r="F194" s="389"/>
      <c r="G194" s="425"/>
      <c r="H194" s="388"/>
      <c r="I194" s="211"/>
      <c r="J194" s="211"/>
      <c r="K194" s="211"/>
      <c r="L194" s="211"/>
      <c r="M194" s="211"/>
      <c r="N194" s="211"/>
      <c r="P194" s="397"/>
      <c r="Q194" s="259"/>
      <c r="R194" s="259"/>
      <c r="S194" s="259"/>
      <c r="T194" s="259"/>
      <c r="U194" s="259"/>
      <c r="V194" s="259"/>
      <c r="W194" s="398"/>
    </row>
    <row r="195" spans="3:23" ht="16.2" thickBot="1">
      <c r="C195" s="425"/>
      <c r="D195" s="389"/>
      <c r="E195" s="425"/>
      <c r="F195" s="389"/>
      <c r="G195" s="425"/>
      <c r="H195" s="388"/>
      <c r="I195" s="211"/>
      <c r="J195" s="211"/>
      <c r="K195" s="211"/>
      <c r="L195" s="211"/>
      <c r="M195" s="211"/>
      <c r="N195" s="211"/>
      <c r="P195" s="399"/>
      <c r="Q195" s="400"/>
      <c r="R195" s="400"/>
      <c r="S195" s="400"/>
      <c r="T195" s="400"/>
      <c r="U195" s="400"/>
      <c r="V195" s="400"/>
      <c r="W195" s="401"/>
    </row>
    <row r="196" spans="3:23">
      <c r="C196" s="425"/>
      <c r="D196" s="389"/>
      <c r="E196" s="425"/>
      <c r="F196" s="389"/>
      <c r="G196" s="425"/>
      <c r="H196" s="388"/>
      <c r="I196" s="211"/>
      <c r="J196" s="211"/>
      <c r="K196" s="211"/>
      <c r="L196" s="211"/>
      <c r="M196" s="211"/>
      <c r="N196" s="211"/>
    </row>
    <row r="197" spans="3:23">
      <c r="C197" s="425"/>
      <c r="D197" s="389"/>
      <c r="E197" s="425"/>
      <c r="F197" s="389"/>
      <c r="G197" s="425"/>
      <c r="H197" s="388"/>
      <c r="I197" s="211"/>
      <c r="J197" s="211"/>
      <c r="K197" s="211"/>
      <c r="L197" s="211"/>
      <c r="M197" s="211"/>
      <c r="N197" s="211"/>
    </row>
    <row r="198" spans="3:23">
      <c r="C198" s="211"/>
      <c r="D198" s="211"/>
      <c r="E198" s="425"/>
      <c r="F198" s="389"/>
      <c r="G198" s="425"/>
      <c r="H198" s="388"/>
      <c r="I198" s="211"/>
      <c r="J198" s="211"/>
      <c r="K198" s="211"/>
      <c r="L198" s="211"/>
      <c r="M198" s="211"/>
      <c r="N198" s="211"/>
    </row>
    <row r="199" spans="3:23" ht="15.75" customHeight="1" thickBot="1">
      <c r="C199" s="123"/>
      <c r="N199" s="122"/>
    </row>
    <row r="200" spans="3:23" ht="15.75" customHeight="1">
      <c r="C200" s="434" t="s">
        <v>298</v>
      </c>
      <c r="D200" s="435"/>
      <c r="E200" s="436"/>
      <c r="F200" s="201" t="s">
        <v>312</v>
      </c>
      <c r="G200" s="201"/>
      <c r="H200" s="201"/>
      <c r="I200" s="201"/>
      <c r="J200" s="201" t="s">
        <v>294</v>
      </c>
      <c r="K200" s="201"/>
      <c r="L200" s="201"/>
      <c r="M200" s="201"/>
      <c r="N200" s="201"/>
      <c r="P200" s="382" t="s">
        <v>404</v>
      </c>
      <c r="Q200" s="383"/>
      <c r="R200" s="383"/>
      <c r="S200" s="383"/>
      <c r="T200" s="383"/>
      <c r="U200" s="383"/>
      <c r="V200" s="383"/>
      <c r="W200" s="384"/>
    </row>
    <row r="201" spans="3:23" ht="15.75" customHeight="1">
      <c r="C201" s="475" t="s">
        <v>304</v>
      </c>
      <c r="D201" s="475"/>
      <c r="E201" s="475"/>
      <c r="F201" s="211"/>
      <c r="G201" s="211"/>
      <c r="H201" s="211"/>
      <c r="I201" s="211"/>
      <c r="J201" s="211"/>
      <c r="K201" s="211"/>
      <c r="L201" s="211"/>
      <c r="M201" s="211"/>
      <c r="N201" s="211"/>
      <c r="P201" s="402"/>
      <c r="Q201" s="403"/>
      <c r="R201" s="403"/>
      <c r="S201" s="403"/>
      <c r="T201" s="403"/>
      <c r="U201" s="403"/>
      <c r="V201" s="403"/>
      <c r="W201" s="404"/>
    </row>
    <row r="202" spans="3:23" ht="16.2" customHeight="1" thickBot="1">
      <c r="C202" s="475" t="s">
        <v>305</v>
      </c>
      <c r="D202" s="475"/>
      <c r="E202" s="475"/>
      <c r="F202" s="211"/>
      <c r="G202" s="211"/>
      <c r="H202" s="211"/>
      <c r="I202" s="211"/>
      <c r="J202" s="211"/>
      <c r="K202" s="211"/>
      <c r="L202" s="211"/>
      <c r="M202" s="211"/>
      <c r="N202" s="211"/>
      <c r="P202" s="385"/>
      <c r="Q202" s="386"/>
      <c r="R202" s="386"/>
      <c r="S202" s="386"/>
      <c r="T202" s="386"/>
      <c r="U202" s="386"/>
      <c r="V202" s="386"/>
      <c r="W202" s="387"/>
    </row>
    <row r="203" spans="3:23" ht="30.45" customHeight="1">
      <c r="C203" s="475" t="s">
        <v>306</v>
      </c>
      <c r="D203" s="475"/>
      <c r="E203" s="475"/>
      <c r="F203" s="211"/>
      <c r="G203" s="211"/>
      <c r="H203" s="211"/>
      <c r="I203" s="211"/>
      <c r="J203" s="211"/>
      <c r="K203" s="211"/>
      <c r="L203" s="211"/>
      <c r="M203" s="211"/>
      <c r="N203" s="211"/>
      <c r="P203" s="7"/>
      <c r="Q203" s="7"/>
      <c r="R203" s="7"/>
      <c r="S203" s="7"/>
      <c r="T203" s="7"/>
      <c r="U203" s="7"/>
      <c r="V203" s="7"/>
      <c r="W203" s="7"/>
    </row>
    <row r="204" spans="3:23">
      <c r="C204" s="475" t="s">
        <v>307</v>
      </c>
      <c r="D204" s="475"/>
      <c r="E204" s="475"/>
      <c r="F204" s="211"/>
      <c r="G204" s="211"/>
      <c r="H204" s="211"/>
      <c r="I204" s="211"/>
      <c r="J204" s="425"/>
      <c r="K204" s="388"/>
      <c r="L204" s="388"/>
      <c r="M204" s="388"/>
      <c r="N204" s="389"/>
    </row>
    <row r="205" spans="3:23">
      <c r="C205" s="475" t="s">
        <v>308</v>
      </c>
      <c r="D205" s="475"/>
      <c r="E205" s="475"/>
      <c r="F205" s="476" t="s">
        <v>313</v>
      </c>
      <c r="G205" s="476"/>
      <c r="H205" s="476"/>
      <c r="I205" s="476"/>
      <c r="J205" s="425"/>
      <c r="K205" s="388"/>
      <c r="L205" s="388"/>
      <c r="M205" s="388"/>
      <c r="N205" s="389"/>
    </row>
    <row r="206" spans="3:23">
      <c r="C206" s="475" t="s">
        <v>309</v>
      </c>
      <c r="D206" s="475"/>
      <c r="E206" s="475"/>
      <c r="F206" s="376"/>
      <c r="G206" s="377"/>
      <c r="H206" s="377"/>
      <c r="I206" s="378"/>
      <c r="J206" s="191" t="b">
        <v>0</v>
      </c>
      <c r="K206" s="409" t="s">
        <v>314</v>
      </c>
      <c r="L206" s="409"/>
      <c r="M206" s="193" t="b">
        <v>0</v>
      </c>
      <c r="N206" s="34" t="s">
        <v>315</v>
      </c>
    </row>
    <row r="207" spans="3:23" ht="16.2" thickBot="1">
      <c r="C207" s="475"/>
      <c r="D207" s="475"/>
      <c r="E207" s="475"/>
      <c r="F207" s="379"/>
      <c r="G207" s="380"/>
      <c r="H207" s="380"/>
      <c r="I207" s="381"/>
      <c r="J207" s="192" t="b">
        <v>0</v>
      </c>
      <c r="K207" s="415" t="s">
        <v>322</v>
      </c>
      <c r="L207" s="415"/>
      <c r="M207" s="37"/>
      <c r="N207" s="36"/>
    </row>
    <row r="208" spans="3:23" ht="15.75" customHeight="1">
      <c r="C208" s="370" t="s">
        <v>310</v>
      </c>
      <c r="D208" s="372"/>
      <c r="E208" s="373"/>
      <c r="F208" s="408" t="s">
        <v>313</v>
      </c>
      <c r="G208" s="409"/>
      <c r="H208" s="409"/>
      <c r="I208" s="410"/>
      <c r="J208" s="127" t="s">
        <v>316</v>
      </c>
      <c r="K208" s="472"/>
      <c r="L208" s="472"/>
      <c r="M208" s="472"/>
      <c r="N208" s="473"/>
      <c r="P208" s="382" t="s">
        <v>405</v>
      </c>
      <c r="Q208" s="383"/>
      <c r="R208" s="383"/>
      <c r="S208" s="383"/>
      <c r="T208" s="383"/>
      <c r="U208" s="383"/>
      <c r="V208" s="383"/>
      <c r="W208" s="384"/>
    </row>
    <row r="209" spans="3:25">
      <c r="C209" s="405"/>
      <c r="D209" s="406"/>
      <c r="E209" s="407"/>
      <c r="F209" s="411"/>
      <c r="G209" s="412"/>
      <c r="H209" s="412"/>
      <c r="I209" s="413"/>
      <c r="J209" s="127" t="s">
        <v>317</v>
      </c>
      <c r="K209" s="193" t="b">
        <v>0</v>
      </c>
      <c r="L209" s="33" t="s">
        <v>318</v>
      </c>
      <c r="M209" s="193" t="b">
        <v>0</v>
      </c>
      <c r="N209" s="34" t="s">
        <v>320</v>
      </c>
      <c r="P209" s="402"/>
      <c r="Q209" s="403"/>
      <c r="R209" s="403"/>
      <c r="S209" s="403"/>
      <c r="T209" s="403"/>
      <c r="U209" s="403"/>
      <c r="V209" s="403"/>
      <c r="W209" s="404"/>
    </row>
    <row r="210" spans="3:25" ht="16.2" thickBot="1">
      <c r="C210" s="371"/>
      <c r="D210" s="374"/>
      <c r="E210" s="375"/>
      <c r="F210" s="414"/>
      <c r="G210" s="415"/>
      <c r="H210" s="415"/>
      <c r="I210" s="416"/>
      <c r="J210" s="195"/>
      <c r="K210" s="194" t="b">
        <v>0</v>
      </c>
      <c r="L210" s="35" t="s">
        <v>319</v>
      </c>
      <c r="M210" s="194" t="b">
        <v>0</v>
      </c>
      <c r="N210" s="36" t="s">
        <v>148</v>
      </c>
      <c r="P210" s="385"/>
      <c r="Q210" s="386"/>
      <c r="R210" s="386"/>
      <c r="S210" s="386"/>
      <c r="T210" s="386"/>
      <c r="U210" s="386"/>
      <c r="V210" s="386"/>
      <c r="W210" s="387"/>
    </row>
    <row r="211" spans="3:25" ht="31.05" customHeight="1" thickBot="1">
      <c r="C211" s="370" t="s">
        <v>311</v>
      </c>
      <c r="D211" s="372"/>
      <c r="E211" s="373"/>
      <c r="F211" s="376"/>
      <c r="G211" s="377"/>
      <c r="H211" s="377"/>
      <c r="I211" s="378"/>
      <c r="J211" s="138" t="s">
        <v>316</v>
      </c>
      <c r="K211" s="388"/>
      <c r="L211" s="388"/>
      <c r="M211" s="388"/>
      <c r="N211" s="389"/>
      <c r="P211" s="419" t="s">
        <v>406</v>
      </c>
      <c r="Q211" s="420"/>
      <c r="R211" s="420"/>
      <c r="S211" s="420"/>
      <c r="T211" s="420"/>
      <c r="U211" s="420"/>
      <c r="V211" s="420"/>
      <c r="W211" s="421"/>
    </row>
    <row r="212" spans="3:25" ht="31.05" customHeight="1" thickBot="1">
      <c r="C212" s="371"/>
      <c r="D212" s="374"/>
      <c r="E212" s="375"/>
      <c r="F212" s="379"/>
      <c r="G212" s="380"/>
      <c r="H212" s="380"/>
      <c r="I212" s="381"/>
      <c r="J212" s="128" t="s">
        <v>321</v>
      </c>
      <c r="K212" s="224"/>
      <c r="L212" s="224"/>
      <c r="M212" s="224"/>
      <c r="N212" s="430"/>
    </row>
    <row r="213" spans="3:25" ht="36.450000000000003" customHeight="1">
      <c r="C213" s="370" t="s">
        <v>79</v>
      </c>
      <c r="D213" s="372"/>
      <c r="E213" s="373"/>
      <c r="F213" s="376"/>
      <c r="G213" s="377"/>
      <c r="H213" s="377"/>
      <c r="I213" s="378"/>
      <c r="J213" s="211"/>
      <c r="K213" s="211"/>
      <c r="L213" s="211"/>
      <c r="M213" s="211"/>
      <c r="N213" s="211"/>
      <c r="P213" s="382" t="s">
        <v>407</v>
      </c>
      <c r="Q213" s="383"/>
      <c r="R213" s="383"/>
      <c r="S213" s="383"/>
      <c r="T213" s="383"/>
      <c r="U213" s="383"/>
      <c r="V213" s="383"/>
      <c r="W213" s="384"/>
    </row>
    <row r="214" spans="3:25" ht="45.75" customHeight="1" thickBot="1">
      <c r="C214" s="405"/>
      <c r="D214" s="406"/>
      <c r="E214" s="407"/>
      <c r="F214" s="429"/>
      <c r="G214" s="224"/>
      <c r="H214" s="224"/>
      <c r="I214" s="430"/>
      <c r="J214" s="474"/>
      <c r="K214" s="474"/>
      <c r="L214" s="474"/>
      <c r="M214" s="474"/>
      <c r="N214" s="474"/>
      <c r="P214" s="385"/>
      <c r="Q214" s="386"/>
      <c r="R214" s="386"/>
      <c r="S214" s="386"/>
      <c r="T214" s="386"/>
      <c r="U214" s="386"/>
      <c r="V214" s="386"/>
      <c r="W214" s="387"/>
    </row>
    <row r="215" spans="3:25">
      <c r="C215" s="139" t="s">
        <v>373</v>
      </c>
      <c r="D215" s="137"/>
      <c r="E215" s="137"/>
      <c r="F215" s="137"/>
      <c r="G215" s="137"/>
      <c r="H215" s="137"/>
      <c r="I215" s="137"/>
      <c r="J215" s="137"/>
      <c r="K215" s="137"/>
      <c r="L215" s="388"/>
      <c r="M215" s="388"/>
      <c r="N215" s="389"/>
    </row>
    <row r="218" spans="3:25" ht="21.6" thickBot="1">
      <c r="C218" s="219" t="s">
        <v>346</v>
      </c>
      <c r="D218" s="220"/>
      <c r="E218" s="220"/>
      <c r="F218" s="220"/>
      <c r="G218" s="220"/>
      <c r="H218" s="220"/>
      <c r="I218" s="220"/>
      <c r="J218" s="220"/>
      <c r="K218" s="220"/>
      <c r="L218" s="220"/>
      <c r="M218" s="220"/>
      <c r="N218" s="221"/>
      <c r="P218" s="7"/>
      <c r="Q218" s="7"/>
      <c r="R218" s="7"/>
      <c r="S218" s="7"/>
      <c r="T218" s="7"/>
      <c r="U218" s="7"/>
      <c r="V218" s="7"/>
      <c r="W218" s="7"/>
    </row>
    <row r="219" spans="3:25" ht="21.6" thickBot="1">
      <c r="C219" s="491" t="s">
        <v>301</v>
      </c>
      <c r="D219" s="492"/>
      <c r="E219" s="491" t="s">
        <v>294</v>
      </c>
      <c r="F219" s="491"/>
      <c r="G219" s="491"/>
      <c r="H219" s="491"/>
      <c r="I219" s="491"/>
      <c r="J219" s="491"/>
      <c r="K219" s="491"/>
      <c r="L219" s="491"/>
      <c r="M219" s="491"/>
      <c r="N219" s="491"/>
      <c r="P219" s="463" t="s">
        <v>409</v>
      </c>
      <c r="Q219" s="464"/>
      <c r="R219" s="464"/>
      <c r="S219" s="464"/>
      <c r="T219" s="464"/>
      <c r="U219" s="464"/>
      <c r="V219" s="464"/>
      <c r="W219" s="465"/>
      <c r="X219" s="7"/>
      <c r="Y219" s="7"/>
    </row>
    <row r="220" spans="3:25">
      <c r="C220" s="55" t="s">
        <v>277</v>
      </c>
      <c r="D220" s="185" t="b">
        <v>0</v>
      </c>
      <c r="E220" s="211"/>
      <c r="F220" s="211"/>
      <c r="G220" s="211"/>
      <c r="H220" s="211"/>
      <c r="I220" s="211"/>
      <c r="J220" s="211"/>
      <c r="K220" s="211"/>
      <c r="L220" s="211"/>
      <c r="M220" s="211"/>
      <c r="N220" s="211"/>
      <c r="X220" s="7"/>
      <c r="Y220" s="7"/>
    </row>
    <row r="221" spans="3:25" ht="16.2" thickBot="1">
      <c r="C221" s="55" t="s">
        <v>278</v>
      </c>
      <c r="D221" s="185" t="b">
        <v>0</v>
      </c>
      <c r="E221" s="211"/>
      <c r="F221" s="211"/>
      <c r="G221" s="211"/>
      <c r="H221" s="211"/>
      <c r="I221" s="211"/>
      <c r="J221" s="211"/>
      <c r="K221" s="211"/>
      <c r="L221" s="211"/>
      <c r="M221" s="474"/>
      <c r="N221" s="474"/>
      <c r="X221" s="7"/>
      <c r="Y221" s="7"/>
    </row>
    <row r="222" spans="3:25" ht="15.75" customHeight="1">
      <c r="C222" s="482" t="s">
        <v>279</v>
      </c>
      <c r="D222" s="483" t="b">
        <v>0</v>
      </c>
      <c r="E222" s="488" t="s">
        <v>281</v>
      </c>
      <c r="F222" s="488"/>
      <c r="G222" s="488"/>
      <c r="H222" s="211"/>
      <c r="I222" s="211"/>
      <c r="J222" s="211"/>
      <c r="K222" s="488" t="s">
        <v>284</v>
      </c>
      <c r="L222" s="489"/>
      <c r="M222" s="377"/>
      <c r="N222" s="378"/>
      <c r="P222" s="394" t="s">
        <v>399</v>
      </c>
      <c r="Q222" s="395"/>
      <c r="R222" s="395"/>
      <c r="S222" s="395"/>
      <c r="T222" s="395"/>
      <c r="U222" s="395"/>
      <c r="V222" s="395"/>
      <c r="W222" s="396"/>
      <c r="X222" s="7"/>
      <c r="Y222" s="7"/>
    </row>
    <row r="223" spans="3:25">
      <c r="C223" s="443"/>
      <c r="D223" s="445"/>
      <c r="E223" s="488"/>
      <c r="F223" s="488"/>
      <c r="G223" s="488"/>
      <c r="H223" s="211"/>
      <c r="I223" s="211"/>
      <c r="J223" s="211"/>
      <c r="K223" s="488"/>
      <c r="L223" s="489"/>
      <c r="M223" s="379"/>
      <c r="N223" s="381"/>
      <c r="P223" s="397"/>
      <c r="Q223" s="259"/>
      <c r="R223" s="259"/>
      <c r="S223" s="259"/>
      <c r="T223" s="259"/>
      <c r="U223" s="259"/>
      <c r="V223" s="259"/>
      <c r="W223" s="398"/>
      <c r="X223" s="7"/>
      <c r="Y223" s="7"/>
    </row>
    <row r="224" spans="3:25" ht="15.75" customHeight="1">
      <c r="C224" s="125" t="s">
        <v>280</v>
      </c>
      <c r="D224" s="186" t="b">
        <v>0</v>
      </c>
      <c r="E224" s="490" t="s">
        <v>282</v>
      </c>
      <c r="F224" s="488"/>
      <c r="G224" s="188" t="b">
        <v>0</v>
      </c>
      <c r="H224" s="480" t="s">
        <v>283</v>
      </c>
      <c r="I224" s="480"/>
      <c r="J224" s="188" t="b">
        <v>0</v>
      </c>
      <c r="K224" s="488" t="s">
        <v>284</v>
      </c>
      <c r="L224" s="488"/>
      <c r="M224" s="377"/>
      <c r="N224" s="378"/>
      <c r="P224" s="397" t="s">
        <v>400</v>
      </c>
      <c r="Q224" s="259"/>
      <c r="R224" s="259"/>
      <c r="S224" s="259"/>
      <c r="T224" s="259"/>
      <c r="U224" s="259"/>
      <c r="V224" s="259"/>
      <c r="W224" s="398"/>
      <c r="X224" s="7"/>
      <c r="Y224" s="7"/>
    </row>
    <row r="225" spans="3:25" ht="16.5" customHeight="1" thickBot="1">
      <c r="C225" s="126"/>
      <c r="D225" s="187"/>
      <c r="E225" s="440" t="s">
        <v>285</v>
      </c>
      <c r="F225" s="480"/>
      <c r="G225" s="480"/>
      <c r="H225" s="480"/>
      <c r="I225" s="481"/>
      <c r="J225" s="481"/>
      <c r="K225" s="488"/>
      <c r="L225" s="488"/>
      <c r="M225" s="379"/>
      <c r="N225" s="381"/>
      <c r="P225" s="399"/>
      <c r="Q225" s="400"/>
      <c r="R225" s="400"/>
      <c r="S225" s="400"/>
      <c r="T225" s="400"/>
      <c r="U225" s="400"/>
      <c r="V225" s="400"/>
      <c r="W225" s="401"/>
      <c r="X225" s="7"/>
      <c r="Y225" s="7"/>
    </row>
    <row r="226" spans="3:25">
      <c r="C226" s="444" t="s">
        <v>145</v>
      </c>
      <c r="D226" s="446" t="b">
        <v>0</v>
      </c>
      <c r="E226" s="211"/>
      <c r="F226" s="211"/>
      <c r="G226" s="211"/>
      <c r="H226" s="211"/>
      <c r="I226" s="211"/>
      <c r="J226" s="211"/>
      <c r="K226" s="211"/>
      <c r="L226" s="211"/>
      <c r="M226" s="211"/>
      <c r="N226" s="211"/>
      <c r="X226" s="7"/>
      <c r="Y226" s="7"/>
    </row>
    <row r="227" spans="3:25">
      <c r="C227" s="482"/>
      <c r="D227" s="483"/>
      <c r="E227" s="211"/>
      <c r="F227" s="211"/>
      <c r="G227" s="211"/>
      <c r="H227" s="211"/>
      <c r="I227" s="211"/>
      <c r="J227" s="211"/>
      <c r="K227" s="211"/>
      <c r="L227" s="211"/>
      <c r="M227" s="211"/>
      <c r="N227" s="211"/>
      <c r="X227" s="7"/>
      <c r="Y227" s="7"/>
    </row>
    <row r="228" spans="3:25" ht="16.2" thickBot="1">
      <c r="C228" s="121"/>
      <c r="D228" s="29"/>
      <c r="E228" s="30"/>
      <c r="F228" s="30"/>
      <c r="G228" s="30"/>
      <c r="H228" s="30"/>
      <c r="I228" s="30"/>
      <c r="J228" s="30"/>
      <c r="K228" s="30"/>
      <c r="L228" s="30"/>
      <c r="M228" s="30"/>
      <c r="N228" s="122"/>
      <c r="X228" s="7"/>
      <c r="Y228" s="7"/>
    </row>
    <row r="229" spans="3:25" ht="21" customHeight="1">
      <c r="C229" s="447" t="s">
        <v>286</v>
      </c>
      <c r="D229" s="448"/>
      <c r="E229" s="448"/>
      <c r="F229" s="234" t="s">
        <v>42</v>
      </c>
      <c r="G229" s="234"/>
      <c r="H229" s="484" t="s">
        <v>287</v>
      </c>
      <c r="I229" s="484"/>
      <c r="J229" s="485" t="s">
        <v>288</v>
      </c>
      <c r="K229" s="454"/>
      <c r="L229" s="239" t="s">
        <v>289</v>
      </c>
      <c r="M229" s="487"/>
      <c r="N229" s="122"/>
      <c r="P229" s="394" t="s">
        <v>401</v>
      </c>
      <c r="Q229" s="395"/>
      <c r="R229" s="395"/>
      <c r="S229" s="395"/>
      <c r="T229" s="395"/>
      <c r="U229" s="395"/>
      <c r="V229" s="395"/>
      <c r="W229" s="396"/>
      <c r="X229" s="7"/>
      <c r="Y229" s="7"/>
    </row>
    <row r="230" spans="3:25" ht="15" customHeight="1">
      <c r="C230" s="450"/>
      <c r="D230" s="451"/>
      <c r="E230" s="451"/>
      <c r="F230" s="234"/>
      <c r="G230" s="234"/>
      <c r="H230" s="484"/>
      <c r="I230" s="484"/>
      <c r="J230" s="486"/>
      <c r="K230" s="456"/>
      <c r="L230" s="239"/>
      <c r="M230" s="487"/>
      <c r="N230" s="122"/>
      <c r="P230" s="397"/>
      <c r="Q230" s="259"/>
      <c r="R230" s="259"/>
      <c r="S230" s="259"/>
      <c r="T230" s="259"/>
      <c r="U230" s="259"/>
      <c r="V230" s="259"/>
      <c r="W230" s="398"/>
      <c r="X230" s="7"/>
      <c r="Y230" s="7"/>
    </row>
    <row r="231" spans="3:25" ht="15.75" customHeight="1">
      <c r="C231" s="431" t="s">
        <v>36</v>
      </c>
      <c r="D231" s="432"/>
      <c r="E231" s="433"/>
      <c r="F231" s="338"/>
      <c r="G231" s="338"/>
      <c r="H231" s="338"/>
      <c r="I231" s="338"/>
      <c r="J231" s="338"/>
      <c r="K231" s="338"/>
      <c r="L231" s="143"/>
      <c r="N231" s="122"/>
      <c r="P231" s="397" t="s">
        <v>375</v>
      </c>
      <c r="Q231" s="259"/>
      <c r="R231" s="259"/>
      <c r="S231" s="259"/>
      <c r="T231" s="259"/>
      <c r="U231" s="259"/>
      <c r="V231" s="259"/>
      <c r="W231" s="398"/>
    </row>
    <row r="232" spans="3:25">
      <c r="C232" s="431" t="s">
        <v>37</v>
      </c>
      <c r="D232" s="432"/>
      <c r="E232" s="433"/>
      <c r="F232" s="338"/>
      <c r="G232" s="338"/>
      <c r="H232" s="338"/>
      <c r="I232" s="338"/>
      <c r="J232" s="338"/>
      <c r="K232" s="338"/>
      <c r="L232" s="143"/>
      <c r="N232" s="122"/>
      <c r="P232" s="397"/>
      <c r="Q232" s="259"/>
      <c r="R232" s="259"/>
      <c r="S232" s="259"/>
      <c r="T232" s="259"/>
      <c r="U232" s="259"/>
      <c r="V232" s="259"/>
      <c r="W232" s="398"/>
    </row>
    <row r="233" spans="3:25" ht="15.75" customHeight="1">
      <c r="C233" s="431" t="s">
        <v>74</v>
      </c>
      <c r="D233" s="432"/>
      <c r="E233" s="433"/>
      <c r="F233" s="338"/>
      <c r="G233" s="338"/>
      <c r="H233" s="338"/>
      <c r="I233" s="338"/>
      <c r="J233" s="338"/>
      <c r="K233" s="338"/>
      <c r="L233" s="143"/>
      <c r="N233" s="122"/>
      <c r="P233" s="397" t="s">
        <v>402</v>
      </c>
      <c r="Q233" s="259"/>
      <c r="R233" s="259"/>
      <c r="S233" s="259"/>
      <c r="T233" s="259"/>
      <c r="U233" s="259"/>
      <c r="V233" s="259"/>
      <c r="W233" s="398"/>
    </row>
    <row r="234" spans="3:25" ht="16.2" customHeight="1" thickBot="1">
      <c r="C234" s="431" t="s">
        <v>73</v>
      </c>
      <c r="D234" s="432"/>
      <c r="E234" s="433"/>
      <c r="F234" s="338"/>
      <c r="G234" s="338"/>
      <c r="H234" s="338"/>
      <c r="I234" s="338"/>
      <c r="J234" s="338"/>
      <c r="K234" s="338"/>
      <c r="L234" s="143"/>
      <c r="N234" s="122"/>
      <c r="P234" s="399" t="s">
        <v>403</v>
      </c>
      <c r="Q234" s="400"/>
      <c r="R234" s="400"/>
      <c r="S234" s="400"/>
      <c r="T234" s="400"/>
      <c r="U234" s="400"/>
      <c r="V234" s="400"/>
      <c r="W234" s="401"/>
    </row>
    <row r="235" spans="3:25">
      <c r="C235" s="431" t="s">
        <v>39</v>
      </c>
      <c r="D235" s="432"/>
      <c r="E235" s="433"/>
      <c r="F235" s="338"/>
      <c r="G235" s="338"/>
      <c r="H235" s="338"/>
      <c r="I235" s="338"/>
      <c r="J235" s="338"/>
      <c r="K235" s="338"/>
      <c r="L235" s="143"/>
      <c r="N235" s="122"/>
    </row>
    <row r="236" spans="3:25" ht="16.2" thickBot="1">
      <c r="C236" s="124"/>
      <c r="D236" s="30"/>
      <c r="E236" s="30"/>
      <c r="F236" s="26"/>
      <c r="G236" s="26"/>
      <c r="H236" s="26"/>
      <c r="I236" s="26"/>
      <c r="J236" s="26"/>
      <c r="K236" s="26"/>
      <c r="N236" s="122"/>
    </row>
    <row r="237" spans="3:25" ht="16.2" customHeight="1">
      <c r="C237" s="477" t="s">
        <v>290</v>
      </c>
      <c r="D237" s="478"/>
      <c r="E237" s="479"/>
      <c r="F237" s="237" t="s">
        <v>294</v>
      </c>
      <c r="G237" s="238"/>
      <c r="H237" s="238"/>
      <c r="I237" s="238"/>
      <c r="J237" s="238"/>
      <c r="K237" s="238"/>
      <c r="L237" s="437"/>
      <c r="N237" s="122"/>
      <c r="P237" s="394" t="s">
        <v>376</v>
      </c>
      <c r="Q237" s="395"/>
      <c r="R237" s="395"/>
      <c r="S237" s="395"/>
      <c r="T237" s="395"/>
      <c r="U237" s="395"/>
      <c r="V237" s="395"/>
      <c r="W237" s="396"/>
    </row>
    <row r="238" spans="3:25">
      <c r="C238" s="431" t="s">
        <v>291</v>
      </c>
      <c r="D238" s="432"/>
      <c r="E238" s="189" t="b">
        <v>0</v>
      </c>
      <c r="F238" s="224"/>
      <c r="G238" s="224"/>
      <c r="H238" s="224"/>
      <c r="I238" s="224"/>
      <c r="J238" s="224"/>
      <c r="K238" s="224"/>
      <c r="L238" s="430"/>
      <c r="N238" s="122"/>
      <c r="P238" s="397"/>
      <c r="Q238" s="259"/>
      <c r="R238" s="259"/>
      <c r="S238" s="259"/>
      <c r="T238" s="259"/>
      <c r="U238" s="259"/>
      <c r="V238" s="259"/>
      <c r="W238" s="398"/>
    </row>
    <row r="239" spans="3:25" ht="16.2" thickBot="1">
      <c r="C239" s="431" t="s">
        <v>292</v>
      </c>
      <c r="D239" s="432"/>
      <c r="E239" s="190" t="b">
        <v>0</v>
      </c>
      <c r="F239" s="429"/>
      <c r="G239" s="224"/>
      <c r="H239" s="224"/>
      <c r="I239" s="224"/>
      <c r="J239" s="224"/>
      <c r="K239" s="224"/>
      <c r="L239" s="430"/>
      <c r="N239" s="122"/>
      <c r="P239" s="399"/>
      <c r="Q239" s="400"/>
      <c r="R239" s="400"/>
      <c r="S239" s="400"/>
      <c r="T239" s="400"/>
      <c r="U239" s="400"/>
      <c r="V239" s="400"/>
      <c r="W239" s="401"/>
    </row>
    <row r="240" spans="3:25" ht="16.05" customHeight="1">
      <c r="C240" s="431" t="s">
        <v>293</v>
      </c>
      <c r="D240" s="432"/>
      <c r="E240" s="190" t="b">
        <v>0</v>
      </c>
      <c r="F240" s="379"/>
      <c r="G240" s="380"/>
      <c r="H240" s="380"/>
      <c r="I240" s="380"/>
      <c r="J240" s="380"/>
      <c r="K240" s="380"/>
      <c r="L240" s="381"/>
      <c r="N240" s="122"/>
    </row>
    <row r="241" spans="3:23" ht="16.2" thickBot="1">
      <c r="C241" s="123"/>
      <c r="N241" s="122"/>
    </row>
    <row r="242" spans="3:23" ht="15.75" customHeight="1">
      <c r="C242" s="236" t="s">
        <v>295</v>
      </c>
      <c r="D242" s="493"/>
      <c r="E242" s="237" t="s">
        <v>70</v>
      </c>
      <c r="F242" s="437"/>
      <c r="G242" s="237" t="s">
        <v>60</v>
      </c>
      <c r="H242" s="238"/>
      <c r="I242" s="201" t="s">
        <v>294</v>
      </c>
      <c r="J242" s="201"/>
      <c r="K242" s="201"/>
      <c r="L242" s="201"/>
      <c r="M242" s="201"/>
      <c r="N242" s="201"/>
      <c r="P242" s="394" t="s">
        <v>377</v>
      </c>
      <c r="Q242" s="395"/>
      <c r="R242" s="395"/>
      <c r="S242" s="395"/>
      <c r="T242" s="395"/>
      <c r="U242" s="395"/>
      <c r="V242" s="395"/>
      <c r="W242" s="396"/>
    </row>
    <row r="243" spans="3:23">
      <c r="C243" s="425"/>
      <c r="D243" s="389"/>
      <c r="E243" s="425"/>
      <c r="F243" s="389"/>
      <c r="G243" s="425"/>
      <c r="H243" s="388"/>
      <c r="I243" s="211"/>
      <c r="J243" s="211"/>
      <c r="K243" s="211"/>
      <c r="L243" s="211"/>
      <c r="M243" s="211"/>
      <c r="N243" s="211"/>
      <c r="P243" s="397"/>
      <c r="Q243" s="259"/>
      <c r="R243" s="259"/>
      <c r="S243" s="259"/>
      <c r="T243" s="259"/>
      <c r="U243" s="259"/>
      <c r="V243" s="259"/>
      <c r="W243" s="398"/>
    </row>
    <row r="244" spans="3:23">
      <c r="C244" s="425"/>
      <c r="D244" s="389"/>
      <c r="E244" s="425"/>
      <c r="F244" s="389"/>
      <c r="G244" s="425"/>
      <c r="H244" s="388"/>
      <c r="I244" s="211"/>
      <c r="J244" s="211"/>
      <c r="K244" s="211"/>
      <c r="L244" s="211"/>
      <c r="M244" s="211"/>
      <c r="N244" s="211"/>
      <c r="P244" s="397"/>
      <c r="Q244" s="259"/>
      <c r="R244" s="259"/>
      <c r="S244" s="259"/>
      <c r="T244" s="259"/>
      <c r="U244" s="259"/>
      <c r="V244" s="259"/>
      <c r="W244" s="398"/>
    </row>
    <row r="245" spans="3:23" ht="16.2" thickBot="1">
      <c r="C245" s="425"/>
      <c r="D245" s="389"/>
      <c r="E245" s="425"/>
      <c r="F245" s="389"/>
      <c r="G245" s="425"/>
      <c r="H245" s="388"/>
      <c r="I245" s="211"/>
      <c r="J245" s="211"/>
      <c r="K245" s="211"/>
      <c r="L245" s="211"/>
      <c r="M245" s="211"/>
      <c r="N245" s="211"/>
      <c r="P245" s="399"/>
      <c r="Q245" s="400"/>
      <c r="R245" s="400"/>
      <c r="S245" s="400"/>
      <c r="T245" s="400"/>
      <c r="U245" s="400"/>
      <c r="V245" s="400"/>
      <c r="W245" s="401"/>
    </row>
    <row r="246" spans="3:23">
      <c r="C246" s="425"/>
      <c r="D246" s="389"/>
      <c r="E246" s="425"/>
      <c r="F246" s="389"/>
      <c r="G246" s="425"/>
      <c r="H246" s="388"/>
      <c r="I246" s="211"/>
      <c r="J246" s="211"/>
      <c r="K246" s="211"/>
      <c r="L246" s="211"/>
      <c r="M246" s="211"/>
      <c r="N246" s="211"/>
    </row>
    <row r="247" spans="3:23">
      <c r="C247" s="425"/>
      <c r="D247" s="389"/>
      <c r="E247" s="425"/>
      <c r="F247" s="389"/>
      <c r="G247" s="425"/>
      <c r="H247" s="388"/>
      <c r="I247" s="211"/>
      <c r="J247" s="211"/>
      <c r="K247" s="211"/>
      <c r="L247" s="211"/>
      <c r="M247" s="211"/>
      <c r="N247" s="211"/>
    </row>
    <row r="248" spans="3:23">
      <c r="C248" s="211"/>
      <c r="D248" s="211"/>
      <c r="E248" s="425"/>
      <c r="F248" s="389"/>
      <c r="G248" s="425"/>
      <c r="H248" s="388"/>
      <c r="I248" s="211"/>
      <c r="J248" s="211"/>
      <c r="K248" s="211"/>
      <c r="L248" s="211"/>
      <c r="M248" s="211"/>
      <c r="N248" s="211"/>
    </row>
    <row r="249" spans="3:23" ht="15.75" customHeight="1" thickBot="1">
      <c r="C249" s="123"/>
      <c r="N249" s="122"/>
    </row>
    <row r="250" spans="3:23" ht="15.75" customHeight="1">
      <c r="C250" s="434" t="s">
        <v>298</v>
      </c>
      <c r="D250" s="435"/>
      <c r="E250" s="436"/>
      <c r="F250" s="201" t="s">
        <v>312</v>
      </c>
      <c r="G250" s="201"/>
      <c r="H250" s="201"/>
      <c r="I250" s="201"/>
      <c r="J250" s="201" t="s">
        <v>294</v>
      </c>
      <c r="K250" s="201"/>
      <c r="L250" s="201"/>
      <c r="M250" s="201"/>
      <c r="N250" s="201"/>
      <c r="P250" s="382" t="s">
        <v>404</v>
      </c>
      <c r="Q250" s="383"/>
      <c r="R250" s="383"/>
      <c r="S250" s="383"/>
      <c r="T250" s="383"/>
      <c r="U250" s="383"/>
      <c r="V250" s="383"/>
      <c r="W250" s="384"/>
    </row>
    <row r="251" spans="3:23" ht="15.75" customHeight="1">
      <c r="C251" s="475" t="s">
        <v>304</v>
      </c>
      <c r="D251" s="475"/>
      <c r="E251" s="475"/>
      <c r="F251" s="211"/>
      <c r="G251" s="211"/>
      <c r="H251" s="211"/>
      <c r="I251" s="211"/>
      <c r="J251" s="211"/>
      <c r="K251" s="211"/>
      <c r="L251" s="211"/>
      <c r="M251" s="211"/>
      <c r="N251" s="211"/>
      <c r="P251" s="402"/>
      <c r="Q251" s="403"/>
      <c r="R251" s="403"/>
      <c r="S251" s="403"/>
      <c r="T251" s="403"/>
      <c r="U251" s="403"/>
      <c r="V251" s="403"/>
      <c r="W251" s="404"/>
    </row>
    <row r="252" spans="3:23" ht="16.2" customHeight="1" thickBot="1">
      <c r="C252" s="475" t="s">
        <v>305</v>
      </c>
      <c r="D252" s="475"/>
      <c r="E252" s="475"/>
      <c r="F252" s="211"/>
      <c r="G252" s="211"/>
      <c r="H252" s="211"/>
      <c r="I252" s="211"/>
      <c r="J252" s="211"/>
      <c r="K252" s="211"/>
      <c r="L252" s="211"/>
      <c r="M252" s="211"/>
      <c r="N252" s="211"/>
      <c r="P252" s="385"/>
      <c r="Q252" s="386"/>
      <c r="R252" s="386"/>
      <c r="S252" s="386"/>
      <c r="T252" s="386"/>
      <c r="U252" s="386"/>
      <c r="V252" s="386"/>
      <c r="W252" s="387"/>
    </row>
    <row r="253" spans="3:23" ht="30.45" customHeight="1">
      <c r="C253" s="475" t="s">
        <v>306</v>
      </c>
      <c r="D253" s="475"/>
      <c r="E253" s="475"/>
      <c r="F253" s="211"/>
      <c r="G253" s="211"/>
      <c r="H253" s="211"/>
      <c r="I253" s="211"/>
      <c r="J253" s="211"/>
      <c r="K253" s="211"/>
      <c r="L253" s="211"/>
      <c r="M253" s="211"/>
      <c r="N253" s="211"/>
      <c r="P253" s="7"/>
      <c r="Q253" s="7"/>
      <c r="R253" s="7"/>
      <c r="S253" s="7"/>
      <c r="T253" s="7"/>
      <c r="U253" s="7"/>
      <c r="V253" s="7"/>
      <c r="W253" s="7"/>
    </row>
    <row r="254" spans="3:23">
      <c r="C254" s="475" t="s">
        <v>307</v>
      </c>
      <c r="D254" s="475"/>
      <c r="E254" s="475"/>
      <c r="F254" s="211"/>
      <c r="G254" s="211"/>
      <c r="H254" s="211"/>
      <c r="I254" s="211"/>
      <c r="J254" s="425"/>
      <c r="K254" s="388"/>
      <c r="L254" s="388"/>
      <c r="M254" s="388"/>
      <c r="N254" s="389"/>
    </row>
    <row r="255" spans="3:23">
      <c r="C255" s="475" t="s">
        <v>308</v>
      </c>
      <c r="D255" s="475"/>
      <c r="E255" s="475"/>
      <c r="F255" s="476" t="s">
        <v>313</v>
      </c>
      <c r="G255" s="476"/>
      <c r="H255" s="476"/>
      <c r="I255" s="476"/>
      <c r="J255" s="425"/>
      <c r="K255" s="388"/>
      <c r="L255" s="388"/>
      <c r="M255" s="388"/>
      <c r="N255" s="389"/>
    </row>
    <row r="256" spans="3:23">
      <c r="C256" s="475" t="s">
        <v>309</v>
      </c>
      <c r="D256" s="475"/>
      <c r="E256" s="475"/>
      <c r="F256" s="376"/>
      <c r="G256" s="377"/>
      <c r="H256" s="377"/>
      <c r="I256" s="378"/>
      <c r="J256" s="191" t="b">
        <v>0</v>
      </c>
      <c r="K256" s="409" t="s">
        <v>314</v>
      </c>
      <c r="L256" s="409"/>
      <c r="M256" s="193" t="b">
        <v>0</v>
      </c>
      <c r="N256" s="34" t="s">
        <v>315</v>
      </c>
    </row>
    <row r="257" spans="3:25" ht="16.2" thickBot="1">
      <c r="C257" s="475"/>
      <c r="D257" s="475"/>
      <c r="E257" s="475"/>
      <c r="F257" s="379"/>
      <c r="G257" s="380"/>
      <c r="H257" s="380"/>
      <c r="I257" s="381"/>
      <c r="J257" s="192" t="b">
        <v>0</v>
      </c>
      <c r="K257" s="415" t="s">
        <v>322</v>
      </c>
      <c r="L257" s="415"/>
      <c r="M257" s="37"/>
      <c r="N257" s="36"/>
    </row>
    <row r="258" spans="3:25" ht="15.75" customHeight="1">
      <c r="C258" s="370" t="s">
        <v>310</v>
      </c>
      <c r="D258" s="372"/>
      <c r="E258" s="373"/>
      <c r="F258" s="408" t="s">
        <v>313</v>
      </c>
      <c r="G258" s="409"/>
      <c r="H258" s="409"/>
      <c r="I258" s="410"/>
      <c r="J258" s="127" t="s">
        <v>316</v>
      </c>
      <c r="K258" s="472"/>
      <c r="L258" s="472"/>
      <c r="M258" s="472"/>
      <c r="N258" s="473"/>
      <c r="P258" s="382" t="s">
        <v>405</v>
      </c>
      <c r="Q258" s="383"/>
      <c r="R258" s="383"/>
      <c r="S258" s="383"/>
      <c r="T258" s="383"/>
      <c r="U258" s="383"/>
      <c r="V258" s="383"/>
      <c r="W258" s="384"/>
    </row>
    <row r="259" spans="3:25">
      <c r="C259" s="405"/>
      <c r="D259" s="406"/>
      <c r="E259" s="407"/>
      <c r="F259" s="411"/>
      <c r="G259" s="412"/>
      <c r="H259" s="412"/>
      <c r="I259" s="413"/>
      <c r="J259" s="127" t="s">
        <v>317</v>
      </c>
      <c r="K259" s="193" t="b">
        <v>0</v>
      </c>
      <c r="L259" s="33" t="s">
        <v>318</v>
      </c>
      <c r="M259" s="193" t="b">
        <v>0</v>
      </c>
      <c r="N259" s="34" t="s">
        <v>320</v>
      </c>
      <c r="P259" s="402"/>
      <c r="Q259" s="403"/>
      <c r="R259" s="403"/>
      <c r="S259" s="403"/>
      <c r="T259" s="403"/>
      <c r="U259" s="403"/>
      <c r="V259" s="403"/>
      <c r="W259" s="404"/>
    </row>
    <row r="260" spans="3:25" ht="16.2" thickBot="1">
      <c r="C260" s="371"/>
      <c r="D260" s="374"/>
      <c r="E260" s="375"/>
      <c r="F260" s="414"/>
      <c r="G260" s="415"/>
      <c r="H260" s="415"/>
      <c r="I260" s="416"/>
      <c r="J260" s="195"/>
      <c r="K260" s="194" t="b">
        <v>0</v>
      </c>
      <c r="L260" s="35" t="s">
        <v>319</v>
      </c>
      <c r="M260" s="194" t="b">
        <v>0</v>
      </c>
      <c r="N260" s="36" t="s">
        <v>148</v>
      </c>
      <c r="P260" s="385"/>
      <c r="Q260" s="386"/>
      <c r="R260" s="386"/>
      <c r="S260" s="386"/>
      <c r="T260" s="386"/>
      <c r="U260" s="386"/>
      <c r="V260" s="386"/>
      <c r="W260" s="387"/>
    </row>
    <row r="261" spans="3:25" ht="31.05" customHeight="1" thickBot="1">
      <c r="C261" s="370" t="s">
        <v>311</v>
      </c>
      <c r="D261" s="372"/>
      <c r="E261" s="373"/>
      <c r="F261" s="376"/>
      <c r="G261" s="377"/>
      <c r="H261" s="377"/>
      <c r="I261" s="378"/>
      <c r="J261" s="138" t="s">
        <v>316</v>
      </c>
      <c r="K261" s="388"/>
      <c r="L261" s="388"/>
      <c r="M261" s="388"/>
      <c r="N261" s="389"/>
      <c r="P261" s="419" t="s">
        <v>406</v>
      </c>
      <c r="Q261" s="420"/>
      <c r="R261" s="420"/>
      <c r="S261" s="420"/>
      <c r="T261" s="420"/>
      <c r="U261" s="420"/>
      <c r="V261" s="420"/>
      <c r="W261" s="421"/>
    </row>
    <row r="262" spans="3:25" ht="31.05" customHeight="1" thickBot="1">
      <c r="C262" s="371"/>
      <c r="D262" s="374"/>
      <c r="E262" s="375"/>
      <c r="F262" s="379"/>
      <c r="G262" s="380"/>
      <c r="H262" s="380"/>
      <c r="I262" s="381"/>
      <c r="J262" s="128" t="s">
        <v>321</v>
      </c>
      <c r="K262" s="224"/>
      <c r="L262" s="224"/>
      <c r="M262" s="224"/>
      <c r="N262" s="430"/>
    </row>
    <row r="263" spans="3:25" ht="36.450000000000003" customHeight="1">
      <c r="C263" s="370" t="s">
        <v>79</v>
      </c>
      <c r="D263" s="372"/>
      <c r="E263" s="373"/>
      <c r="F263" s="376"/>
      <c r="G263" s="377"/>
      <c r="H263" s="377"/>
      <c r="I263" s="378"/>
      <c r="J263" s="211"/>
      <c r="K263" s="211"/>
      <c r="L263" s="211"/>
      <c r="M263" s="211"/>
      <c r="N263" s="211"/>
      <c r="P263" s="382" t="s">
        <v>407</v>
      </c>
      <c r="Q263" s="383"/>
      <c r="R263" s="383"/>
      <c r="S263" s="383"/>
      <c r="T263" s="383"/>
      <c r="U263" s="383"/>
      <c r="V263" s="383"/>
      <c r="W263" s="384"/>
    </row>
    <row r="264" spans="3:25" ht="45.75" customHeight="1" thickBot="1">
      <c r="C264" s="405"/>
      <c r="D264" s="406"/>
      <c r="E264" s="407"/>
      <c r="F264" s="429"/>
      <c r="G264" s="224"/>
      <c r="H264" s="224"/>
      <c r="I264" s="430"/>
      <c r="J264" s="474"/>
      <c r="K264" s="474"/>
      <c r="L264" s="474"/>
      <c r="M264" s="474"/>
      <c r="N264" s="474"/>
      <c r="P264" s="385"/>
      <c r="Q264" s="386"/>
      <c r="R264" s="386"/>
      <c r="S264" s="386"/>
      <c r="T264" s="386"/>
      <c r="U264" s="386"/>
      <c r="V264" s="386"/>
      <c r="W264" s="387"/>
    </row>
    <row r="265" spans="3:25">
      <c r="C265" s="139" t="s">
        <v>373</v>
      </c>
      <c r="D265" s="137"/>
      <c r="E265" s="137"/>
      <c r="F265" s="137"/>
      <c r="G265" s="137"/>
      <c r="H265" s="137"/>
      <c r="I265" s="137"/>
      <c r="J265" s="137"/>
      <c r="K265" s="137"/>
      <c r="L265" s="388"/>
      <c r="M265" s="388"/>
      <c r="N265" s="389"/>
    </row>
    <row r="268" spans="3:25" ht="21.6" thickBot="1">
      <c r="C268" s="219" t="s">
        <v>345</v>
      </c>
      <c r="D268" s="220"/>
      <c r="E268" s="220"/>
      <c r="F268" s="220"/>
      <c r="G268" s="220"/>
      <c r="H268" s="220"/>
      <c r="I268" s="220"/>
      <c r="J268" s="220"/>
      <c r="K268" s="220"/>
      <c r="L268" s="220"/>
      <c r="M268" s="220"/>
      <c r="N268" s="221"/>
      <c r="P268" s="7"/>
      <c r="Q268" s="7"/>
      <c r="R268" s="7"/>
      <c r="S268" s="7"/>
      <c r="T268" s="7"/>
      <c r="U268" s="7"/>
      <c r="V268" s="7"/>
      <c r="W268" s="7"/>
    </row>
    <row r="269" spans="3:25" ht="21.6" thickBot="1">
      <c r="C269" s="491" t="s">
        <v>301</v>
      </c>
      <c r="D269" s="492"/>
      <c r="E269" s="491" t="s">
        <v>294</v>
      </c>
      <c r="F269" s="491"/>
      <c r="G269" s="491"/>
      <c r="H269" s="491"/>
      <c r="I269" s="491"/>
      <c r="J269" s="491"/>
      <c r="K269" s="491"/>
      <c r="L269" s="491"/>
      <c r="M269" s="491"/>
      <c r="N269" s="491"/>
      <c r="P269" s="463" t="s">
        <v>409</v>
      </c>
      <c r="Q269" s="464"/>
      <c r="R269" s="464"/>
      <c r="S269" s="464"/>
      <c r="T269" s="464"/>
      <c r="U269" s="464"/>
      <c r="V269" s="464"/>
      <c r="W269" s="465"/>
      <c r="X269" s="7"/>
      <c r="Y269" s="7"/>
    </row>
    <row r="270" spans="3:25">
      <c r="C270" s="55" t="s">
        <v>277</v>
      </c>
      <c r="D270" s="185" t="b">
        <v>0</v>
      </c>
      <c r="E270" s="211"/>
      <c r="F270" s="211"/>
      <c r="G270" s="211"/>
      <c r="H270" s="211"/>
      <c r="I270" s="211"/>
      <c r="J270" s="211"/>
      <c r="K270" s="211"/>
      <c r="L270" s="211"/>
      <c r="M270" s="211"/>
      <c r="N270" s="211"/>
      <c r="X270" s="7"/>
      <c r="Y270" s="7"/>
    </row>
    <row r="271" spans="3:25" ht="16.2" thickBot="1">
      <c r="C271" s="55" t="s">
        <v>278</v>
      </c>
      <c r="D271" s="185" t="b">
        <v>0</v>
      </c>
      <c r="E271" s="211"/>
      <c r="F271" s="211"/>
      <c r="G271" s="211"/>
      <c r="H271" s="211"/>
      <c r="I271" s="211"/>
      <c r="J271" s="211"/>
      <c r="K271" s="211"/>
      <c r="L271" s="211"/>
      <c r="M271" s="474"/>
      <c r="N271" s="474"/>
      <c r="X271" s="7"/>
      <c r="Y271" s="7"/>
    </row>
    <row r="272" spans="3:25" ht="15.75" customHeight="1">
      <c r="C272" s="482" t="s">
        <v>279</v>
      </c>
      <c r="D272" s="483" t="b">
        <v>0</v>
      </c>
      <c r="E272" s="488" t="s">
        <v>281</v>
      </c>
      <c r="F272" s="488"/>
      <c r="G272" s="488"/>
      <c r="H272" s="211"/>
      <c r="I272" s="211"/>
      <c r="J272" s="211"/>
      <c r="K272" s="488" t="s">
        <v>284</v>
      </c>
      <c r="L272" s="489"/>
      <c r="M272" s="377"/>
      <c r="N272" s="378"/>
      <c r="P272" s="394" t="s">
        <v>399</v>
      </c>
      <c r="Q272" s="395"/>
      <c r="R272" s="395"/>
      <c r="S272" s="395"/>
      <c r="T272" s="395"/>
      <c r="U272" s="395"/>
      <c r="V272" s="395"/>
      <c r="W272" s="396"/>
      <c r="X272" s="7"/>
      <c r="Y272" s="7"/>
    </row>
    <row r="273" spans="3:25">
      <c r="C273" s="443"/>
      <c r="D273" s="445"/>
      <c r="E273" s="488"/>
      <c r="F273" s="488"/>
      <c r="G273" s="488"/>
      <c r="H273" s="211"/>
      <c r="I273" s="211"/>
      <c r="J273" s="211"/>
      <c r="K273" s="488"/>
      <c r="L273" s="489"/>
      <c r="M273" s="379"/>
      <c r="N273" s="381"/>
      <c r="P273" s="397"/>
      <c r="Q273" s="259"/>
      <c r="R273" s="259"/>
      <c r="S273" s="259"/>
      <c r="T273" s="259"/>
      <c r="U273" s="259"/>
      <c r="V273" s="259"/>
      <c r="W273" s="398"/>
      <c r="X273" s="7"/>
      <c r="Y273" s="7"/>
    </row>
    <row r="274" spans="3:25" ht="15.75" customHeight="1">
      <c r="C274" s="125" t="s">
        <v>280</v>
      </c>
      <c r="D274" s="186" t="b">
        <v>0</v>
      </c>
      <c r="E274" s="490" t="s">
        <v>282</v>
      </c>
      <c r="F274" s="488"/>
      <c r="G274" s="188" t="b">
        <v>0</v>
      </c>
      <c r="H274" s="480" t="s">
        <v>283</v>
      </c>
      <c r="I274" s="480"/>
      <c r="J274" s="188" t="b">
        <v>0</v>
      </c>
      <c r="K274" s="488" t="s">
        <v>284</v>
      </c>
      <c r="L274" s="488"/>
      <c r="M274" s="377"/>
      <c r="N274" s="378"/>
      <c r="P274" s="397" t="s">
        <v>400</v>
      </c>
      <c r="Q274" s="259"/>
      <c r="R274" s="259"/>
      <c r="S274" s="259"/>
      <c r="T274" s="259"/>
      <c r="U274" s="259"/>
      <c r="V274" s="259"/>
      <c r="W274" s="398"/>
      <c r="X274" s="7"/>
      <c r="Y274" s="7"/>
    </row>
    <row r="275" spans="3:25" ht="16.5" customHeight="1" thickBot="1">
      <c r="C275" s="126"/>
      <c r="D275" s="187"/>
      <c r="E275" s="440" t="s">
        <v>285</v>
      </c>
      <c r="F275" s="480"/>
      <c r="G275" s="480"/>
      <c r="H275" s="480"/>
      <c r="I275" s="481"/>
      <c r="J275" s="481"/>
      <c r="K275" s="488"/>
      <c r="L275" s="488"/>
      <c r="M275" s="379"/>
      <c r="N275" s="381"/>
      <c r="P275" s="399"/>
      <c r="Q275" s="400"/>
      <c r="R275" s="400"/>
      <c r="S275" s="400"/>
      <c r="T275" s="400"/>
      <c r="U275" s="400"/>
      <c r="V275" s="400"/>
      <c r="W275" s="401"/>
      <c r="X275" s="7"/>
      <c r="Y275" s="7"/>
    </row>
    <row r="276" spans="3:25">
      <c r="C276" s="444" t="s">
        <v>145</v>
      </c>
      <c r="D276" s="446" t="b">
        <v>0</v>
      </c>
      <c r="E276" s="211"/>
      <c r="F276" s="211"/>
      <c r="G276" s="211"/>
      <c r="H276" s="211"/>
      <c r="I276" s="211"/>
      <c r="J276" s="211"/>
      <c r="K276" s="211"/>
      <c r="L276" s="211"/>
      <c r="M276" s="211"/>
      <c r="N276" s="211"/>
      <c r="X276" s="7"/>
      <c r="Y276" s="7"/>
    </row>
    <row r="277" spans="3:25">
      <c r="C277" s="482"/>
      <c r="D277" s="483"/>
      <c r="E277" s="211"/>
      <c r="F277" s="211"/>
      <c r="G277" s="211"/>
      <c r="H277" s="211"/>
      <c r="I277" s="211"/>
      <c r="J277" s="211"/>
      <c r="K277" s="211"/>
      <c r="L277" s="211"/>
      <c r="M277" s="211"/>
      <c r="N277" s="211"/>
      <c r="X277" s="7"/>
      <c r="Y277" s="7"/>
    </row>
    <row r="278" spans="3:25" ht="16.2" thickBot="1">
      <c r="C278" s="121"/>
      <c r="D278" s="29"/>
      <c r="E278" s="30"/>
      <c r="F278" s="30"/>
      <c r="G278" s="30"/>
      <c r="H278" s="30"/>
      <c r="I278" s="30"/>
      <c r="J278" s="30"/>
      <c r="K278" s="30"/>
      <c r="L278" s="30"/>
      <c r="M278" s="30"/>
      <c r="N278" s="122"/>
      <c r="X278" s="7"/>
      <c r="Y278" s="7"/>
    </row>
    <row r="279" spans="3:25" ht="21" customHeight="1">
      <c r="C279" s="447" t="s">
        <v>286</v>
      </c>
      <c r="D279" s="448"/>
      <c r="E279" s="448"/>
      <c r="F279" s="234" t="s">
        <v>42</v>
      </c>
      <c r="G279" s="234"/>
      <c r="H279" s="484" t="s">
        <v>287</v>
      </c>
      <c r="I279" s="484"/>
      <c r="J279" s="485" t="s">
        <v>288</v>
      </c>
      <c r="K279" s="454"/>
      <c r="L279" s="239" t="s">
        <v>289</v>
      </c>
      <c r="M279" s="487"/>
      <c r="N279" s="122"/>
      <c r="P279" s="394" t="s">
        <v>401</v>
      </c>
      <c r="Q279" s="395"/>
      <c r="R279" s="395"/>
      <c r="S279" s="395"/>
      <c r="T279" s="395"/>
      <c r="U279" s="395"/>
      <c r="V279" s="395"/>
      <c r="W279" s="396"/>
      <c r="X279" s="7"/>
      <c r="Y279" s="7"/>
    </row>
    <row r="280" spans="3:25" ht="15" customHeight="1">
      <c r="C280" s="450"/>
      <c r="D280" s="451"/>
      <c r="E280" s="451"/>
      <c r="F280" s="234"/>
      <c r="G280" s="234"/>
      <c r="H280" s="484"/>
      <c r="I280" s="484"/>
      <c r="J280" s="486"/>
      <c r="K280" s="456"/>
      <c r="L280" s="239"/>
      <c r="M280" s="487"/>
      <c r="N280" s="122"/>
      <c r="P280" s="397"/>
      <c r="Q280" s="259"/>
      <c r="R280" s="259"/>
      <c r="S280" s="259"/>
      <c r="T280" s="259"/>
      <c r="U280" s="259"/>
      <c r="V280" s="259"/>
      <c r="W280" s="398"/>
      <c r="X280" s="7"/>
      <c r="Y280" s="7"/>
    </row>
    <row r="281" spans="3:25" ht="15.75" customHeight="1">
      <c r="C281" s="431" t="s">
        <v>36</v>
      </c>
      <c r="D281" s="432"/>
      <c r="E281" s="433"/>
      <c r="F281" s="338"/>
      <c r="G281" s="338"/>
      <c r="H281" s="338"/>
      <c r="I281" s="338"/>
      <c r="J281" s="338"/>
      <c r="K281" s="338"/>
      <c r="L281" s="143"/>
      <c r="N281" s="122"/>
      <c r="P281" s="397" t="s">
        <v>375</v>
      </c>
      <c r="Q281" s="259"/>
      <c r="R281" s="259"/>
      <c r="S281" s="259"/>
      <c r="T281" s="259"/>
      <c r="U281" s="259"/>
      <c r="V281" s="259"/>
      <c r="W281" s="398"/>
    </row>
    <row r="282" spans="3:25">
      <c r="C282" s="431" t="s">
        <v>37</v>
      </c>
      <c r="D282" s="432"/>
      <c r="E282" s="433"/>
      <c r="F282" s="338"/>
      <c r="G282" s="338"/>
      <c r="H282" s="338"/>
      <c r="I282" s="338"/>
      <c r="J282" s="338"/>
      <c r="K282" s="338"/>
      <c r="L282" s="143"/>
      <c r="N282" s="122"/>
      <c r="P282" s="397"/>
      <c r="Q282" s="259"/>
      <c r="R282" s="259"/>
      <c r="S282" s="259"/>
      <c r="T282" s="259"/>
      <c r="U282" s="259"/>
      <c r="V282" s="259"/>
      <c r="W282" s="398"/>
    </row>
    <row r="283" spans="3:25" ht="15.75" customHeight="1">
      <c r="C283" s="431" t="s">
        <v>74</v>
      </c>
      <c r="D283" s="432"/>
      <c r="E283" s="433"/>
      <c r="F283" s="338"/>
      <c r="G283" s="338"/>
      <c r="H283" s="338"/>
      <c r="I283" s="338"/>
      <c r="J283" s="338"/>
      <c r="K283" s="338"/>
      <c r="L283" s="143"/>
      <c r="N283" s="122"/>
      <c r="P283" s="397" t="s">
        <v>402</v>
      </c>
      <c r="Q283" s="259"/>
      <c r="R283" s="259"/>
      <c r="S283" s="259"/>
      <c r="T283" s="259"/>
      <c r="U283" s="259"/>
      <c r="V283" s="259"/>
      <c r="W283" s="398"/>
    </row>
    <row r="284" spans="3:25" ht="16.2" customHeight="1" thickBot="1">
      <c r="C284" s="431" t="s">
        <v>73</v>
      </c>
      <c r="D284" s="432"/>
      <c r="E284" s="433"/>
      <c r="F284" s="338"/>
      <c r="G284" s="338"/>
      <c r="H284" s="338"/>
      <c r="I284" s="338"/>
      <c r="J284" s="338"/>
      <c r="K284" s="338"/>
      <c r="L284" s="143"/>
      <c r="N284" s="122"/>
      <c r="P284" s="399" t="s">
        <v>403</v>
      </c>
      <c r="Q284" s="400"/>
      <c r="R284" s="400"/>
      <c r="S284" s="400"/>
      <c r="T284" s="400"/>
      <c r="U284" s="400"/>
      <c r="V284" s="400"/>
      <c r="W284" s="401"/>
    </row>
    <row r="285" spans="3:25">
      <c r="C285" s="431" t="s">
        <v>39</v>
      </c>
      <c r="D285" s="432"/>
      <c r="E285" s="433"/>
      <c r="F285" s="338"/>
      <c r="G285" s="338"/>
      <c r="H285" s="338"/>
      <c r="I285" s="338"/>
      <c r="J285" s="338"/>
      <c r="K285" s="338"/>
      <c r="L285" s="143"/>
      <c r="N285" s="122"/>
    </row>
    <row r="286" spans="3:25" ht="16.2" thickBot="1">
      <c r="C286" s="124"/>
      <c r="D286" s="30"/>
      <c r="E286" s="30"/>
      <c r="F286" s="26"/>
      <c r="G286" s="26"/>
      <c r="H286" s="26"/>
      <c r="I286" s="26"/>
      <c r="J286" s="26"/>
      <c r="K286" s="26"/>
      <c r="N286" s="122"/>
    </row>
    <row r="287" spans="3:25" ht="16.2" customHeight="1">
      <c r="C287" s="477" t="s">
        <v>290</v>
      </c>
      <c r="D287" s="478"/>
      <c r="E287" s="479"/>
      <c r="F287" s="237" t="s">
        <v>294</v>
      </c>
      <c r="G287" s="238"/>
      <c r="H287" s="238"/>
      <c r="I287" s="238"/>
      <c r="J287" s="238"/>
      <c r="K287" s="238"/>
      <c r="L287" s="437"/>
      <c r="N287" s="122"/>
      <c r="P287" s="394" t="s">
        <v>376</v>
      </c>
      <c r="Q287" s="395"/>
      <c r="R287" s="395"/>
      <c r="S287" s="395"/>
      <c r="T287" s="395"/>
      <c r="U287" s="395"/>
      <c r="V287" s="395"/>
      <c r="W287" s="396"/>
    </row>
    <row r="288" spans="3:25">
      <c r="C288" s="431" t="s">
        <v>291</v>
      </c>
      <c r="D288" s="432"/>
      <c r="E288" s="189" t="b">
        <v>0</v>
      </c>
      <c r="F288" s="224"/>
      <c r="G288" s="224"/>
      <c r="H288" s="224"/>
      <c r="I288" s="224"/>
      <c r="J288" s="224"/>
      <c r="K288" s="224"/>
      <c r="L288" s="430"/>
      <c r="N288" s="122"/>
      <c r="P288" s="397"/>
      <c r="Q288" s="259"/>
      <c r="R288" s="259"/>
      <c r="S288" s="259"/>
      <c r="T288" s="259"/>
      <c r="U288" s="259"/>
      <c r="V288" s="259"/>
      <c r="W288" s="398"/>
    </row>
    <row r="289" spans="3:23" ht="16.2" thickBot="1">
      <c r="C289" s="431" t="s">
        <v>292</v>
      </c>
      <c r="D289" s="432"/>
      <c r="E289" s="190" t="b">
        <v>0</v>
      </c>
      <c r="F289" s="429"/>
      <c r="G289" s="224"/>
      <c r="H289" s="224"/>
      <c r="I289" s="224"/>
      <c r="J289" s="224"/>
      <c r="K289" s="224"/>
      <c r="L289" s="430"/>
      <c r="N289" s="122"/>
      <c r="P289" s="399"/>
      <c r="Q289" s="400"/>
      <c r="R289" s="400"/>
      <c r="S289" s="400"/>
      <c r="T289" s="400"/>
      <c r="U289" s="400"/>
      <c r="V289" s="400"/>
      <c r="W289" s="401"/>
    </row>
    <row r="290" spans="3:23" ht="16.05" customHeight="1">
      <c r="C290" s="431" t="s">
        <v>293</v>
      </c>
      <c r="D290" s="432"/>
      <c r="E290" s="190" t="b">
        <v>0</v>
      </c>
      <c r="F290" s="379"/>
      <c r="G290" s="380"/>
      <c r="H290" s="380"/>
      <c r="I290" s="380"/>
      <c r="J290" s="380"/>
      <c r="K290" s="380"/>
      <c r="L290" s="381"/>
      <c r="N290" s="122"/>
    </row>
    <row r="291" spans="3:23" ht="16.2" thickBot="1">
      <c r="C291" s="123"/>
      <c r="N291" s="122"/>
    </row>
    <row r="292" spans="3:23" ht="15.75" customHeight="1">
      <c r="C292" s="236" t="s">
        <v>295</v>
      </c>
      <c r="D292" s="493"/>
      <c r="E292" s="237" t="s">
        <v>70</v>
      </c>
      <c r="F292" s="437"/>
      <c r="G292" s="237" t="s">
        <v>60</v>
      </c>
      <c r="H292" s="238"/>
      <c r="I292" s="201" t="s">
        <v>294</v>
      </c>
      <c r="J292" s="201"/>
      <c r="K292" s="201"/>
      <c r="L292" s="201"/>
      <c r="M292" s="201"/>
      <c r="N292" s="201"/>
      <c r="P292" s="394" t="s">
        <v>377</v>
      </c>
      <c r="Q292" s="395"/>
      <c r="R292" s="395"/>
      <c r="S292" s="395"/>
      <c r="T292" s="395"/>
      <c r="U292" s="395"/>
      <c r="V292" s="395"/>
      <c r="W292" s="396"/>
    </row>
    <row r="293" spans="3:23">
      <c r="C293" s="425"/>
      <c r="D293" s="389"/>
      <c r="E293" s="425"/>
      <c r="F293" s="389"/>
      <c r="G293" s="425"/>
      <c r="H293" s="388"/>
      <c r="I293" s="211"/>
      <c r="J293" s="211"/>
      <c r="K293" s="211"/>
      <c r="L293" s="211"/>
      <c r="M293" s="211"/>
      <c r="N293" s="211"/>
      <c r="P293" s="397"/>
      <c r="Q293" s="259"/>
      <c r="R293" s="259"/>
      <c r="S293" s="259"/>
      <c r="T293" s="259"/>
      <c r="U293" s="259"/>
      <c r="V293" s="259"/>
      <c r="W293" s="398"/>
    </row>
    <row r="294" spans="3:23">
      <c r="C294" s="425"/>
      <c r="D294" s="389"/>
      <c r="E294" s="425"/>
      <c r="F294" s="389"/>
      <c r="G294" s="425"/>
      <c r="H294" s="388"/>
      <c r="I294" s="211"/>
      <c r="J294" s="211"/>
      <c r="K294" s="211"/>
      <c r="L294" s="211"/>
      <c r="M294" s="211"/>
      <c r="N294" s="211"/>
      <c r="P294" s="397"/>
      <c r="Q294" s="259"/>
      <c r="R294" s="259"/>
      <c r="S294" s="259"/>
      <c r="T294" s="259"/>
      <c r="U294" s="259"/>
      <c r="V294" s="259"/>
      <c r="W294" s="398"/>
    </row>
    <row r="295" spans="3:23" ht="16.2" thickBot="1">
      <c r="C295" s="425"/>
      <c r="D295" s="389"/>
      <c r="E295" s="425"/>
      <c r="F295" s="389"/>
      <c r="G295" s="425"/>
      <c r="H295" s="388"/>
      <c r="I295" s="211"/>
      <c r="J295" s="211"/>
      <c r="K295" s="211"/>
      <c r="L295" s="211"/>
      <c r="M295" s="211"/>
      <c r="N295" s="211"/>
      <c r="P295" s="399"/>
      <c r="Q295" s="400"/>
      <c r="R295" s="400"/>
      <c r="S295" s="400"/>
      <c r="T295" s="400"/>
      <c r="U295" s="400"/>
      <c r="V295" s="400"/>
      <c r="W295" s="401"/>
    </row>
    <row r="296" spans="3:23">
      <c r="C296" s="425"/>
      <c r="D296" s="389"/>
      <c r="E296" s="425"/>
      <c r="F296" s="389"/>
      <c r="G296" s="425"/>
      <c r="H296" s="388"/>
      <c r="I296" s="211"/>
      <c r="J296" s="211"/>
      <c r="K296" s="211"/>
      <c r="L296" s="211"/>
      <c r="M296" s="211"/>
      <c r="N296" s="211"/>
    </row>
    <row r="297" spans="3:23">
      <c r="C297" s="425"/>
      <c r="D297" s="389"/>
      <c r="E297" s="425"/>
      <c r="F297" s="389"/>
      <c r="G297" s="425"/>
      <c r="H297" s="388"/>
      <c r="I297" s="211"/>
      <c r="J297" s="211"/>
      <c r="K297" s="211"/>
      <c r="L297" s="211"/>
      <c r="M297" s="211"/>
      <c r="N297" s="211"/>
    </row>
    <row r="298" spans="3:23">
      <c r="C298" s="211"/>
      <c r="D298" s="211"/>
      <c r="E298" s="425"/>
      <c r="F298" s="389"/>
      <c r="G298" s="425"/>
      <c r="H298" s="388"/>
      <c r="I298" s="211"/>
      <c r="J298" s="211"/>
      <c r="K298" s="211"/>
      <c r="L298" s="211"/>
      <c r="M298" s="211"/>
      <c r="N298" s="211"/>
    </row>
    <row r="299" spans="3:23" ht="15.75" customHeight="1" thickBot="1">
      <c r="C299" s="123"/>
      <c r="N299" s="122"/>
    </row>
    <row r="300" spans="3:23" ht="15.75" customHeight="1">
      <c r="C300" s="434" t="s">
        <v>298</v>
      </c>
      <c r="D300" s="435"/>
      <c r="E300" s="436"/>
      <c r="F300" s="201" t="s">
        <v>312</v>
      </c>
      <c r="G300" s="201"/>
      <c r="H300" s="201"/>
      <c r="I300" s="201"/>
      <c r="J300" s="201" t="s">
        <v>294</v>
      </c>
      <c r="K300" s="201"/>
      <c r="L300" s="201"/>
      <c r="M300" s="201"/>
      <c r="N300" s="201"/>
      <c r="P300" s="382" t="s">
        <v>404</v>
      </c>
      <c r="Q300" s="383"/>
      <c r="R300" s="383"/>
      <c r="S300" s="383"/>
      <c r="T300" s="383"/>
      <c r="U300" s="383"/>
      <c r="V300" s="383"/>
      <c r="W300" s="384"/>
    </row>
    <row r="301" spans="3:23" ht="15.75" customHeight="1">
      <c r="C301" s="475" t="s">
        <v>304</v>
      </c>
      <c r="D301" s="475"/>
      <c r="E301" s="475"/>
      <c r="F301" s="211"/>
      <c r="G301" s="211"/>
      <c r="H301" s="211"/>
      <c r="I301" s="211"/>
      <c r="J301" s="211"/>
      <c r="K301" s="211"/>
      <c r="L301" s="211"/>
      <c r="M301" s="211"/>
      <c r="N301" s="211"/>
      <c r="P301" s="402"/>
      <c r="Q301" s="403"/>
      <c r="R301" s="403"/>
      <c r="S301" s="403"/>
      <c r="T301" s="403"/>
      <c r="U301" s="403"/>
      <c r="V301" s="403"/>
      <c r="W301" s="404"/>
    </row>
    <row r="302" spans="3:23" ht="16.2" customHeight="1" thickBot="1">
      <c r="C302" s="475" t="s">
        <v>305</v>
      </c>
      <c r="D302" s="475"/>
      <c r="E302" s="475"/>
      <c r="F302" s="211"/>
      <c r="G302" s="211"/>
      <c r="H302" s="211"/>
      <c r="I302" s="211"/>
      <c r="J302" s="211"/>
      <c r="K302" s="211"/>
      <c r="L302" s="211"/>
      <c r="M302" s="211"/>
      <c r="N302" s="211"/>
      <c r="P302" s="385"/>
      <c r="Q302" s="386"/>
      <c r="R302" s="386"/>
      <c r="S302" s="386"/>
      <c r="T302" s="386"/>
      <c r="U302" s="386"/>
      <c r="V302" s="386"/>
      <c r="W302" s="387"/>
    </row>
    <row r="303" spans="3:23" ht="30.45" customHeight="1">
      <c r="C303" s="475" t="s">
        <v>306</v>
      </c>
      <c r="D303" s="475"/>
      <c r="E303" s="475"/>
      <c r="F303" s="211"/>
      <c r="G303" s="211"/>
      <c r="H303" s="211"/>
      <c r="I303" s="211"/>
      <c r="J303" s="211"/>
      <c r="K303" s="211"/>
      <c r="L303" s="211"/>
      <c r="M303" s="211"/>
      <c r="N303" s="211"/>
      <c r="P303" s="7"/>
      <c r="Q303" s="7"/>
      <c r="R303" s="7"/>
      <c r="S303" s="7"/>
      <c r="T303" s="7"/>
      <c r="U303" s="7"/>
      <c r="V303" s="7"/>
      <c r="W303" s="7"/>
    </row>
    <row r="304" spans="3:23">
      <c r="C304" s="475" t="s">
        <v>307</v>
      </c>
      <c r="D304" s="475"/>
      <c r="E304" s="475"/>
      <c r="F304" s="211"/>
      <c r="G304" s="211"/>
      <c r="H304" s="211"/>
      <c r="I304" s="211"/>
      <c r="J304" s="425"/>
      <c r="K304" s="388"/>
      <c r="L304" s="388"/>
      <c r="M304" s="388"/>
      <c r="N304" s="389"/>
    </row>
    <row r="305" spans="3:25">
      <c r="C305" s="475" t="s">
        <v>308</v>
      </c>
      <c r="D305" s="475"/>
      <c r="E305" s="475"/>
      <c r="F305" s="476" t="s">
        <v>313</v>
      </c>
      <c r="G305" s="476"/>
      <c r="H305" s="476"/>
      <c r="I305" s="476"/>
      <c r="J305" s="425"/>
      <c r="K305" s="388"/>
      <c r="L305" s="388"/>
      <c r="M305" s="388"/>
      <c r="N305" s="389"/>
    </row>
    <row r="306" spans="3:25">
      <c r="C306" s="475" t="s">
        <v>309</v>
      </c>
      <c r="D306" s="475"/>
      <c r="E306" s="475"/>
      <c r="F306" s="376"/>
      <c r="G306" s="377"/>
      <c r="H306" s="377"/>
      <c r="I306" s="378"/>
      <c r="J306" s="191" t="b">
        <v>0</v>
      </c>
      <c r="K306" s="409" t="s">
        <v>314</v>
      </c>
      <c r="L306" s="409"/>
      <c r="M306" s="193" t="b">
        <v>0</v>
      </c>
      <c r="N306" s="34" t="s">
        <v>315</v>
      </c>
    </row>
    <row r="307" spans="3:25" ht="16.2" thickBot="1">
      <c r="C307" s="475"/>
      <c r="D307" s="475"/>
      <c r="E307" s="475"/>
      <c r="F307" s="379"/>
      <c r="G307" s="380"/>
      <c r="H307" s="380"/>
      <c r="I307" s="381"/>
      <c r="J307" s="192" t="b">
        <v>0</v>
      </c>
      <c r="K307" s="415" t="s">
        <v>322</v>
      </c>
      <c r="L307" s="415"/>
      <c r="M307" s="37"/>
      <c r="N307" s="36"/>
    </row>
    <row r="308" spans="3:25" ht="15.75" customHeight="1">
      <c r="C308" s="370" t="s">
        <v>310</v>
      </c>
      <c r="D308" s="372"/>
      <c r="E308" s="373"/>
      <c r="F308" s="408" t="s">
        <v>313</v>
      </c>
      <c r="G308" s="409"/>
      <c r="H308" s="409"/>
      <c r="I308" s="410"/>
      <c r="J308" s="127" t="s">
        <v>316</v>
      </c>
      <c r="K308" s="472"/>
      <c r="L308" s="472"/>
      <c r="M308" s="472"/>
      <c r="N308" s="473"/>
      <c r="P308" s="382" t="s">
        <v>405</v>
      </c>
      <c r="Q308" s="383"/>
      <c r="R308" s="383"/>
      <c r="S308" s="383"/>
      <c r="T308" s="383"/>
      <c r="U308" s="383"/>
      <c r="V308" s="383"/>
      <c r="W308" s="384"/>
    </row>
    <row r="309" spans="3:25">
      <c r="C309" s="405"/>
      <c r="D309" s="406"/>
      <c r="E309" s="407"/>
      <c r="F309" s="411"/>
      <c r="G309" s="412"/>
      <c r="H309" s="412"/>
      <c r="I309" s="413"/>
      <c r="J309" s="127" t="s">
        <v>317</v>
      </c>
      <c r="K309" s="193" t="b">
        <v>0</v>
      </c>
      <c r="L309" s="33" t="s">
        <v>318</v>
      </c>
      <c r="M309" s="193" t="b">
        <v>0</v>
      </c>
      <c r="N309" s="34" t="s">
        <v>320</v>
      </c>
      <c r="P309" s="402"/>
      <c r="Q309" s="403"/>
      <c r="R309" s="403"/>
      <c r="S309" s="403"/>
      <c r="T309" s="403"/>
      <c r="U309" s="403"/>
      <c r="V309" s="403"/>
      <c r="W309" s="404"/>
    </row>
    <row r="310" spans="3:25" ht="16.2" thickBot="1">
      <c r="C310" s="371"/>
      <c r="D310" s="374"/>
      <c r="E310" s="375"/>
      <c r="F310" s="414"/>
      <c r="G310" s="415"/>
      <c r="H310" s="415"/>
      <c r="I310" s="416"/>
      <c r="J310" s="195"/>
      <c r="K310" s="194" t="b">
        <v>0</v>
      </c>
      <c r="L310" s="35" t="s">
        <v>319</v>
      </c>
      <c r="M310" s="194" t="b">
        <v>0</v>
      </c>
      <c r="N310" s="36" t="s">
        <v>148</v>
      </c>
      <c r="P310" s="385"/>
      <c r="Q310" s="386"/>
      <c r="R310" s="386"/>
      <c r="S310" s="386"/>
      <c r="T310" s="386"/>
      <c r="U310" s="386"/>
      <c r="V310" s="386"/>
      <c r="W310" s="387"/>
    </row>
    <row r="311" spans="3:25" ht="31.05" customHeight="1" thickBot="1">
      <c r="C311" s="370" t="s">
        <v>311</v>
      </c>
      <c r="D311" s="372"/>
      <c r="E311" s="373"/>
      <c r="F311" s="376"/>
      <c r="G311" s="377"/>
      <c r="H311" s="377"/>
      <c r="I311" s="378"/>
      <c r="J311" s="138" t="s">
        <v>316</v>
      </c>
      <c r="K311" s="388"/>
      <c r="L311" s="388"/>
      <c r="M311" s="388"/>
      <c r="N311" s="389"/>
      <c r="P311" s="419" t="s">
        <v>406</v>
      </c>
      <c r="Q311" s="420"/>
      <c r="R311" s="420"/>
      <c r="S311" s="420"/>
      <c r="T311" s="420"/>
      <c r="U311" s="420"/>
      <c r="V311" s="420"/>
      <c r="W311" s="421"/>
    </row>
    <row r="312" spans="3:25" ht="31.05" customHeight="1" thickBot="1">
      <c r="C312" s="371"/>
      <c r="D312" s="374"/>
      <c r="E312" s="375"/>
      <c r="F312" s="379"/>
      <c r="G312" s="380"/>
      <c r="H312" s="380"/>
      <c r="I312" s="381"/>
      <c r="J312" s="128" t="s">
        <v>321</v>
      </c>
      <c r="K312" s="224"/>
      <c r="L312" s="224"/>
      <c r="M312" s="224"/>
      <c r="N312" s="430"/>
    </row>
    <row r="313" spans="3:25" ht="36.450000000000003" customHeight="1">
      <c r="C313" s="370" t="s">
        <v>79</v>
      </c>
      <c r="D313" s="372"/>
      <c r="E313" s="373"/>
      <c r="F313" s="376"/>
      <c r="G313" s="377"/>
      <c r="H313" s="377"/>
      <c r="I313" s="378"/>
      <c r="J313" s="211"/>
      <c r="K313" s="211"/>
      <c r="L313" s="211"/>
      <c r="M313" s="211"/>
      <c r="N313" s="211"/>
      <c r="P313" s="382" t="s">
        <v>407</v>
      </c>
      <c r="Q313" s="383"/>
      <c r="R313" s="383"/>
      <c r="S313" s="383"/>
      <c r="T313" s="383"/>
      <c r="U313" s="383"/>
      <c r="V313" s="383"/>
      <c r="W313" s="384"/>
    </row>
    <row r="314" spans="3:25" ht="45.75" customHeight="1" thickBot="1">
      <c r="C314" s="405"/>
      <c r="D314" s="406"/>
      <c r="E314" s="407"/>
      <c r="F314" s="429"/>
      <c r="G314" s="224"/>
      <c r="H314" s="224"/>
      <c r="I314" s="430"/>
      <c r="J314" s="474"/>
      <c r="K314" s="474"/>
      <c r="L314" s="474"/>
      <c r="M314" s="474"/>
      <c r="N314" s="474"/>
      <c r="P314" s="385"/>
      <c r="Q314" s="386"/>
      <c r="R314" s="386"/>
      <c r="S314" s="386"/>
      <c r="T314" s="386"/>
      <c r="U314" s="386"/>
      <c r="V314" s="386"/>
      <c r="W314" s="387"/>
    </row>
    <row r="315" spans="3:25">
      <c r="C315" s="139" t="s">
        <v>373</v>
      </c>
      <c r="D315" s="137"/>
      <c r="E315" s="137"/>
      <c r="F315" s="137"/>
      <c r="G315" s="137"/>
      <c r="H315" s="137"/>
      <c r="I315" s="137"/>
      <c r="J315" s="137"/>
      <c r="K315" s="137"/>
      <c r="L315" s="388"/>
      <c r="M315" s="388"/>
      <c r="N315" s="389"/>
    </row>
    <row r="318" spans="3:25" ht="21.6" thickBot="1">
      <c r="C318" s="219" t="s">
        <v>344</v>
      </c>
      <c r="D318" s="220"/>
      <c r="E318" s="220"/>
      <c r="F318" s="220"/>
      <c r="G318" s="220"/>
      <c r="H318" s="220"/>
      <c r="I318" s="220"/>
      <c r="J318" s="220"/>
      <c r="K318" s="220"/>
      <c r="L318" s="220"/>
      <c r="M318" s="220"/>
      <c r="N318" s="221"/>
      <c r="P318" s="7"/>
      <c r="Q318" s="7"/>
      <c r="R318" s="7"/>
      <c r="S318" s="7"/>
      <c r="T318" s="7"/>
      <c r="U318" s="7"/>
      <c r="V318" s="7"/>
      <c r="W318" s="7"/>
    </row>
    <row r="319" spans="3:25" ht="21.6" thickBot="1">
      <c r="C319" s="491" t="s">
        <v>301</v>
      </c>
      <c r="D319" s="492"/>
      <c r="E319" s="491" t="s">
        <v>294</v>
      </c>
      <c r="F319" s="491"/>
      <c r="G319" s="491"/>
      <c r="H319" s="491"/>
      <c r="I319" s="491"/>
      <c r="J319" s="491"/>
      <c r="K319" s="491"/>
      <c r="L319" s="491"/>
      <c r="M319" s="491"/>
      <c r="N319" s="491"/>
      <c r="P319" s="463" t="s">
        <v>409</v>
      </c>
      <c r="Q319" s="464"/>
      <c r="R319" s="464"/>
      <c r="S319" s="464"/>
      <c r="T319" s="464"/>
      <c r="U319" s="464"/>
      <c r="V319" s="464"/>
      <c r="W319" s="465"/>
      <c r="X319" s="7"/>
      <c r="Y319" s="7"/>
    </row>
    <row r="320" spans="3:25">
      <c r="C320" s="55" t="s">
        <v>277</v>
      </c>
      <c r="D320" s="185" t="b">
        <v>0</v>
      </c>
      <c r="E320" s="211"/>
      <c r="F320" s="211"/>
      <c r="G320" s="211"/>
      <c r="H320" s="211"/>
      <c r="I320" s="211"/>
      <c r="J320" s="211"/>
      <c r="K320" s="211"/>
      <c r="L320" s="211"/>
      <c r="M320" s="211"/>
      <c r="N320" s="211"/>
      <c r="X320" s="7"/>
      <c r="Y320" s="7"/>
    </row>
    <row r="321" spans="3:25" ht="16.2" thickBot="1">
      <c r="C321" s="55" t="s">
        <v>278</v>
      </c>
      <c r="D321" s="185" t="b">
        <v>0</v>
      </c>
      <c r="E321" s="211"/>
      <c r="F321" s="211"/>
      <c r="G321" s="211"/>
      <c r="H321" s="211"/>
      <c r="I321" s="211"/>
      <c r="J321" s="211"/>
      <c r="K321" s="211"/>
      <c r="L321" s="211"/>
      <c r="M321" s="474"/>
      <c r="N321" s="474"/>
      <c r="X321" s="7"/>
      <c r="Y321" s="7"/>
    </row>
    <row r="322" spans="3:25" ht="15.75" customHeight="1">
      <c r="C322" s="482" t="s">
        <v>279</v>
      </c>
      <c r="D322" s="483" t="b">
        <v>0</v>
      </c>
      <c r="E322" s="488" t="s">
        <v>281</v>
      </c>
      <c r="F322" s="488"/>
      <c r="G322" s="488"/>
      <c r="H322" s="211"/>
      <c r="I322" s="211"/>
      <c r="J322" s="211"/>
      <c r="K322" s="488" t="s">
        <v>284</v>
      </c>
      <c r="L322" s="489"/>
      <c r="M322" s="377"/>
      <c r="N322" s="378"/>
      <c r="P322" s="394" t="s">
        <v>399</v>
      </c>
      <c r="Q322" s="395"/>
      <c r="R322" s="395"/>
      <c r="S322" s="395"/>
      <c r="T322" s="395"/>
      <c r="U322" s="395"/>
      <c r="V322" s="395"/>
      <c r="W322" s="396"/>
      <c r="X322" s="7"/>
      <c r="Y322" s="7"/>
    </row>
    <row r="323" spans="3:25">
      <c r="C323" s="443"/>
      <c r="D323" s="445"/>
      <c r="E323" s="488"/>
      <c r="F323" s="488"/>
      <c r="G323" s="488"/>
      <c r="H323" s="211"/>
      <c r="I323" s="211"/>
      <c r="J323" s="211"/>
      <c r="K323" s="488"/>
      <c r="L323" s="489"/>
      <c r="M323" s="379"/>
      <c r="N323" s="381"/>
      <c r="P323" s="397"/>
      <c r="Q323" s="259"/>
      <c r="R323" s="259"/>
      <c r="S323" s="259"/>
      <c r="T323" s="259"/>
      <c r="U323" s="259"/>
      <c r="V323" s="259"/>
      <c r="W323" s="398"/>
      <c r="X323" s="7"/>
      <c r="Y323" s="7"/>
    </row>
    <row r="324" spans="3:25" ht="15.75" customHeight="1">
      <c r="C324" s="125" t="s">
        <v>280</v>
      </c>
      <c r="D324" s="186" t="b">
        <v>0</v>
      </c>
      <c r="E324" s="490" t="s">
        <v>282</v>
      </c>
      <c r="F324" s="488"/>
      <c r="G324" s="188" t="b">
        <v>0</v>
      </c>
      <c r="H324" s="480" t="s">
        <v>283</v>
      </c>
      <c r="I324" s="480"/>
      <c r="J324" s="188" t="b">
        <v>0</v>
      </c>
      <c r="K324" s="488" t="s">
        <v>284</v>
      </c>
      <c r="L324" s="488"/>
      <c r="M324" s="377"/>
      <c r="N324" s="378"/>
      <c r="P324" s="397" t="s">
        <v>400</v>
      </c>
      <c r="Q324" s="259"/>
      <c r="R324" s="259"/>
      <c r="S324" s="259"/>
      <c r="T324" s="259"/>
      <c r="U324" s="259"/>
      <c r="V324" s="259"/>
      <c r="W324" s="398"/>
      <c r="X324" s="7"/>
      <c r="Y324" s="7"/>
    </row>
    <row r="325" spans="3:25" ht="16.5" customHeight="1" thickBot="1">
      <c r="C325" s="126"/>
      <c r="D325" s="187"/>
      <c r="E325" s="440" t="s">
        <v>285</v>
      </c>
      <c r="F325" s="480"/>
      <c r="G325" s="480"/>
      <c r="H325" s="480"/>
      <c r="I325" s="481"/>
      <c r="J325" s="481"/>
      <c r="K325" s="488"/>
      <c r="L325" s="488"/>
      <c r="M325" s="379"/>
      <c r="N325" s="381"/>
      <c r="P325" s="399"/>
      <c r="Q325" s="400"/>
      <c r="R325" s="400"/>
      <c r="S325" s="400"/>
      <c r="T325" s="400"/>
      <c r="U325" s="400"/>
      <c r="V325" s="400"/>
      <c r="W325" s="401"/>
      <c r="X325" s="7"/>
      <c r="Y325" s="7"/>
    </row>
    <row r="326" spans="3:25">
      <c r="C326" s="444" t="s">
        <v>145</v>
      </c>
      <c r="D326" s="446" t="b">
        <v>0</v>
      </c>
      <c r="E326" s="211"/>
      <c r="F326" s="211"/>
      <c r="G326" s="211"/>
      <c r="H326" s="211"/>
      <c r="I326" s="211"/>
      <c r="J326" s="211"/>
      <c r="K326" s="211"/>
      <c r="L326" s="211"/>
      <c r="M326" s="211"/>
      <c r="N326" s="211"/>
      <c r="X326" s="7"/>
      <c r="Y326" s="7"/>
    </row>
    <row r="327" spans="3:25">
      <c r="C327" s="482"/>
      <c r="D327" s="483"/>
      <c r="E327" s="211"/>
      <c r="F327" s="211"/>
      <c r="G327" s="211"/>
      <c r="H327" s="211"/>
      <c r="I327" s="211"/>
      <c r="J327" s="211"/>
      <c r="K327" s="211"/>
      <c r="L327" s="211"/>
      <c r="M327" s="211"/>
      <c r="N327" s="211"/>
      <c r="X327" s="7"/>
      <c r="Y327" s="7"/>
    </row>
    <row r="328" spans="3:25" ht="16.2" thickBot="1">
      <c r="C328" s="121"/>
      <c r="D328" s="29"/>
      <c r="E328" s="30"/>
      <c r="F328" s="30"/>
      <c r="G328" s="30"/>
      <c r="H328" s="30"/>
      <c r="I328" s="30"/>
      <c r="J328" s="30"/>
      <c r="K328" s="30"/>
      <c r="L328" s="30"/>
      <c r="M328" s="30"/>
      <c r="N328" s="122"/>
      <c r="X328" s="7"/>
      <c r="Y328" s="7"/>
    </row>
    <row r="329" spans="3:25" ht="21" customHeight="1">
      <c r="C329" s="447" t="s">
        <v>286</v>
      </c>
      <c r="D329" s="448"/>
      <c r="E329" s="448"/>
      <c r="F329" s="234" t="s">
        <v>42</v>
      </c>
      <c r="G329" s="234"/>
      <c r="H329" s="484" t="s">
        <v>287</v>
      </c>
      <c r="I329" s="484"/>
      <c r="J329" s="485" t="s">
        <v>288</v>
      </c>
      <c r="K329" s="454"/>
      <c r="L329" s="239" t="s">
        <v>289</v>
      </c>
      <c r="M329" s="487"/>
      <c r="N329" s="122"/>
      <c r="P329" s="394" t="s">
        <v>401</v>
      </c>
      <c r="Q329" s="395"/>
      <c r="R329" s="395"/>
      <c r="S329" s="395"/>
      <c r="T329" s="395"/>
      <c r="U329" s="395"/>
      <c r="V329" s="395"/>
      <c r="W329" s="396"/>
      <c r="X329" s="7"/>
      <c r="Y329" s="7"/>
    </row>
    <row r="330" spans="3:25" ht="15" customHeight="1">
      <c r="C330" s="450"/>
      <c r="D330" s="451"/>
      <c r="E330" s="451"/>
      <c r="F330" s="234"/>
      <c r="G330" s="234"/>
      <c r="H330" s="484"/>
      <c r="I330" s="484"/>
      <c r="J330" s="486"/>
      <c r="K330" s="456"/>
      <c r="L330" s="239"/>
      <c r="M330" s="487"/>
      <c r="N330" s="122"/>
      <c r="P330" s="397"/>
      <c r="Q330" s="259"/>
      <c r="R330" s="259"/>
      <c r="S330" s="259"/>
      <c r="T330" s="259"/>
      <c r="U330" s="259"/>
      <c r="V330" s="259"/>
      <c r="W330" s="398"/>
      <c r="X330" s="7"/>
      <c r="Y330" s="7"/>
    </row>
    <row r="331" spans="3:25" ht="15.75" customHeight="1">
      <c r="C331" s="431" t="s">
        <v>36</v>
      </c>
      <c r="D331" s="432"/>
      <c r="E331" s="433"/>
      <c r="F331" s="338"/>
      <c r="G331" s="338"/>
      <c r="H331" s="338"/>
      <c r="I331" s="338"/>
      <c r="J331" s="338"/>
      <c r="K331" s="338"/>
      <c r="L331" s="143"/>
      <c r="N331" s="122"/>
      <c r="P331" s="397" t="s">
        <v>375</v>
      </c>
      <c r="Q331" s="259"/>
      <c r="R331" s="259"/>
      <c r="S331" s="259"/>
      <c r="T331" s="259"/>
      <c r="U331" s="259"/>
      <c r="V331" s="259"/>
      <c r="W331" s="398"/>
    </row>
    <row r="332" spans="3:25">
      <c r="C332" s="431" t="s">
        <v>37</v>
      </c>
      <c r="D332" s="432"/>
      <c r="E332" s="433"/>
      <c r="F332" s="338"/>
      <c r="G332" s="338"/>
      <c r="H332" s="338"/>
      <c r="I332" s="338"/>
      <c r="J332" s="338"/>
      <c r="K332" s="338"/>
      <c r="L332" s="143"/>
      <c r="N332" s="122"/>
      <c r="P332" s="397"/>
      <c r="Q332" s="259"/>
      <c r="R332" s="259"/>
      <c r="S332" s="259"/>
      <c r="T332" s="259"/>
      <c r="U332" s="259"/>
      <c r="V332" s="259"/>
      <c r="W332" s="398"/>
    </row>
    <row r="333" spans="3:25" ht="15.75" customHeight="1">
      <c r="C333" s="431" t="s">
        <v>74</v>
      </c>
      <c r="D333" s="432"/>
      <c r="E333" s="433"/>
      <c r="F333" s="338"/>
      <c r="G333" s="338"/>
      <c r="H333" s="338"/>
      <c r="I333" s="338"/>
      <c r="J333" s="338"/>
      <c r="K333" s="338"/>
      <c r="L333" s="143"/>
      <c r="N333" s="122"/>
      <c r="P333" s="397" t="s">
        <v>402</v>
      </c>
      <c r="Q333" s="259"/>
      <c r="R333" s="259"/>
      <c r="S333" s="259"/>
      <c r="T333" s="259"/>
      <c r="U333" s="259"/>
      <c r="V333" s="259"/>
      <c r="W333" s="398"/>
    </row>
    <row r="334" spans="3:25" ht="16.2" customHeight="1" thickBot="1">
      <c r="C334" s="431" t="s">
        <v>73</v>
      </c>
      <c r="D334" s="432"/>
      <c r="E334" s="433"/>
      <c r="F334" s="338"/>
      <c r="G334" s="338"/>
      <c r="H334" s="338"/>
      <c r="I334" s="338"/>
      <c r="J334" s="338"/>
      <c r="K334" s="338"/>
      <c r="L334" s="143"/>
      <c r="N334" s="122"/>
      <c r="P334" s="399" t="s">
        <v>403</v>
      </c>
      <c r="Q334" s="400"/>
      <c r="R334" s="400"/>
      <c r="S334" s="400"/>
      <c r="T334" s="400"/>
      <c r="U334" s="400"/>
      <c r="V334" s="400"/>
      <c r="W334" s="401"/>
    </row>
    <row r="335" spans="3:25">
      <c r="C335" s="431" t="s">
        <v>39</v>
      </c>
      <c r="D335" s="432"/>
      <c r="E335" s="433"/>
      <c r="F335" s="338"/>
      <c r="G335" s="338"/>
      <c r="H335" s="338"/>
      <c r="I335" s="338"/>
      <c r="J335" s="338"/>
      <c r="K335" s="338"/>
      <c r="L335" s="143"/>
      <c r="N335" s="122"/>
    </row>
    <row r="336" spans="3:25" ht="16.2" thickBot="1">
      <c r="C336" s="124"/>
      <c r="D336" s="30"/>
      <c r="E336" s="30"/>
      <c r="F336" s="26"/>
      <c r="G336" s="26"/>
      <c r="H336" s="26"/>
      <c r="I336" s="26"/>
      <c r="J336" s="26"/>
      <c r="K336" s="26"/>
      <c r="N336" s="122"/>
    </row>
    <row r="337" spans="3:23" ht="16.2" customHeight="1">
      <c r="C337" s="477" t="s">
        <v>290</v>
      </c>
      <c r="D337" s="478"/>
      <c r="E337" s="479"/>
      <c r="F337" s="237" t="s">
        <v>294</v>
      </c>
      <c r="G337" s="238"/>
      <c r="H337" s="238"/>
      <c r="I337" s="238"/>
      <c r="J337" s="238"/>
      <c r="K337" s="238"/>
      <c r="L337" s="437"/>
      <c r="N337" s="122"/>
      <c r="P337" s="394" t="s">
        <v>376</v>
      </c>
      <c r="Q337" s="395"/>
      <c r="R337" s="395"/>
      <c r="S337" s="395"/>
      <c r="T337" s="395"/>
      <c r="U337" s="395"/>
      <c r="V337" s="395"/>
      <c r="W337" s="396"/>
    </row>
    <row r="338" spans="3:23">
      <c r="C338" s="431" t="s">
        <v>291</v>
      </c>
      <c r="D338" s="432"/>
      <c r="E338" s="189" t="b">
        <v>0</v>
      </c>
      <c r="F338" s="224"/>
      <c r="G338" s="224"/>
      <c r="H338" s="224"/>
      <c r="I338" s="224"/>
      <c r="J338" s="224"/>
      <c r="K338" s="224"/>
      <c r="L338" s="430"/>
      <c r="N338" s="122"/>
      <c r="P338" s="397"/>
      <c r="Q338" s="259"/>
      <c r="R338" s="259"/>
      <c r="S338" s="259"/>
      <c r="T338" s="259"/>
      <c r="U338" s="259"/>
      <c r="V338" s="259"/>
      <c r="W338" s="398"/>
    </row>
    <row r="339" spans="3:23" ht="16.2" thickBot="1">
      <c r="C339" s="431" t="s">
        <v>292</v>
      </c>
      <c r="D339" s="432"/>
      <c r="E339" s="190" t="b">
        <v>0</v>
      </c>
      <c r="F339" s="429"/>
      <c r="G339" s="224"/>
      <c r="H339" s="224"/>
      <c r="I339" s="224"/>
      <c r="J339" s="224"/>
      <c r="K339" s="224"/>
      <c r="L339" s="430"/>
      <c r="N339" s="122"/>
      <c r="P339" s="399"/>
      <c r="Q339" s="400"/>
      <c r="R339" s="400"/>
      <c r="S339" s="400"/>
      <c r="T339" s="400"/>
      <c r="U339" s="400"/>
      <c r="V339" s="400"/>
      <c r="W339" s="401"/>
    </row>
    <row r="340" spans="3:23" ht="16.05" customHeight="1">
      <c r="C340" s="431" t="s">
        <v>293</v>
      </c>
      <c r="D340" s="432"/>
      <c r="E340" s="190" t="b">
        <v>0</v>
      </c>
      <c r="F340" s="379"/>
      <c r="G340" s="380"/>
      <c r="H340" s="380"/>
      <c r="I340" s="380"/>
      <c r="J340" s="380"/>
      <c r="K340" s="380"/>
      <c r="L340" s="381"/>
      <c r="N340" s="122"/>
    </row>
    <row r="341" spans="3:23" ht="16.2" thickBot="1">
      <c r="C341" s="123"/>
      <c r="N341" s="122"/>
    </row>
    <row r="342" spans="3:23" ht="15.75" customHeight="1">
      <c r="C342" s="236" t="s">
        <v>295</v>
      </c>
      <c r="D342" s="493"/>
      <c r="E342" s="237" t="s">
        <v>70</v>
      </c>
      <c r="F342" s="437"/>
      <c r="G342" s="237" t="s">
        <v>60</v>
      </c>
      <c r="H342" s="238"/>
      <c r="I342" s="201" t="s">
        <v>294</v>
      </c>
      <c r="J342" s="201"/>
      <c r="K342" s="201"/>
      <c r="L342" s="201"/>
      <c r="M342" s="201"/>
      <c r="N342" s="201"/>
      <c r="P342" s="394" t="s">
        <v>377</v>
      </c>
      <c r="Q342" s="395"/>
      <c r="R342" s="395"/>
      <c r="S342" s="395"/>
      <c r="T342" s="395"/>
      <c r="U342" s="395"/>
      <c r="V342" s="395"/>
      <c r="W342" s="396"/>
    </row>
    <row r="343" spans="3:23">
      <c r="C343" s="425"/>
      <c r="D343" s="389"/>
      <c r="E343" s="425"/>
      <c r="F343" s="389"/>
      <c r="G343" s="425"/>
      <c r="H343" s="388"/>
      <c r="I343" s="211"/>
      <c r="J343" s="211"/>
      <c r="K343" s="211"/>
      <c r="L343" s="211"/>
      <c r="M343" s="211"/>
      <c r="N343" s="211"/>
      <c r="P343" s="397"/>
      <c r="Q343" s="259"/>
      <c r="R343" s="259"/>
      <c r="S343" s="259"/>
      <c r="T343" s="259"/>
      <c r="U343" s="259"/>
      <c r="V343" s="259"/>
      <c r="W343" s="398"/>
    </row>
    <row r="344" spans="3:23">
      <c r="C344" s="425"/>
      <c r="D344" s="389"/>
      <c r="E344" s="425"/>
      <c r="F344" s="389"/>
      <c r="G344" s="425"/>
      <c r="H344" s="388"/>
      <c r="I344" s="211"/>
      <c r="J344" s="211"/>
      <c r="K344" s="211"/>
      <c r="L344" s="211"/>
      <c r="M344" s="211"/>
      <c r="N344" s="211"/>
      <c r="P344" s="397"/>
      <c r="Q344" s="259"/>
      <c r="R344" s="259"/>
      <c r="S344" s="259"/>
      <c r="T344" s="259"/>
      <c r="U344" s="259"/>
      <c r="V344" s="259"/>
      <c r="W344" s="398"/>
    </row>
    <row r="345" spans="3:23" ht="16.2" thickBot="1">
      <c r="C345" s="425"/>
      <c r="D345" s="389"/>
      <c r="E345" s="425"/>
      <c r="F345" s="389"/>
      <c r="G345" s="425"/>
      <c r="H345" s="388"/>
      <c r="I345" s="211"/>
      <c r="J345" s="211"/>
      <c r="K345" s="211"/>
      <c r="L345" s="211"/>
      <c r="M345" s="211"/>
      <c r="N345" s="211"/>
      <c r="P345" s="399"/>
      <c r="Q345" s="400"/>
      <c r="R345" s="400"/>
      <c r="S345" s="400"/>
      <c r="T345" s="400"/>
      <c r="U345" s="400"/>
      <c r="V345" s="400"/>
      <c r="W345" s="401"/>
    </row>
    <row r="346" spans="3:23">
      <c r="C346" s="425"/>
      <c r="D346" s="389"/>
      <c r="E346" s="425"/>
      <c r="F346" s="389"/>
      <c r="G346" s="425"/>
      <c r="H346" s="388"/>
      <c r="I346" s="211"/>
      <c r="J346" s="211"/>
      <c r="K346" s="211"/>
      <c r="L346" s="211"/>
      <c r="M346" s="211"/>
      <c r="N346" s="211"/>
    </row>
    <row r="347" spans="3:23">
      <c r="C347" s="425"/>
      <c r="D347" s="389"/>
      <c r="E347" s="425"/>
      <c r="F347" s="389"/>
      <c r="G347" s="425"/>
      <c r="H347" s="388"/>
      <c r="I347" s="211"/>
      <c r="J347" s="211"/>
      <c r="K347" s="211"/>
      <c r="L347" s="211"/>
      <c r="M347" s="211"/>
      <c r="N347" s="211"/>
    </row>
    <row r="348" spans="3:23">
      <c r="C348" s="211"/>
      <c r="D348" s="211"/>
      <c r="E348" s="425"/>
      <c r="F348" s="389"/>
      <c r="G348" s="425"/>
      <c r="H348" s="388"/>
      <c r="I348" s="211"/>
      <c r="J348" s="211"/>
      <c r="K348" s="211"/>
      <c r="L348" s="211"/>
      <c r="M348" s="211"/>
      <c r="N348" s="211"/>
    </row>
    <row r="349" spans="3:23" ht="15.75" customHeight="1" thickBot="1">
      <c r="C349" s="123"/>
      <c r="N349" s="122"/>
    </row>
    <row r="350" spans="3:23" ht="15.75" customHeight="1">
      <c r="C350" s="434" t="s">
        <v>298</v>
      </c>
      <c r="D350" s="435"/>
      <c r="E350" s="436"/>
      <c r="F350" s="201" t="s">
        <v>312</v>
      </c>
      <c r="G350" s="201"/>
      <c r="H350" s="201"/>
      <c r="I350" s="201"/>
      <c r="J350" s="201" t="s">
        <v>294</v>
      </c>
      <c r="K350" s="201"/>
      <c r="L350" s="201"/>
      <c r="M350" s="201"/>
      <c r="N350" s="201"/>
      <c r="P350" s="382" t="s">
        <v>404</v>
      </c>
      <c r="Q350" s="383"/>
      <c r="R350" s="383"/>
      <c r="S350" s="383"/>
      <c r="T350" s="383"/>
      <c r="U350" s="383"/>
      <c r="V350" s="383"/>
      <c r="W350" s="384"/>
    </row>
    <row r="351" spans="3:23" ht="15.75" customHeight="1">
      <c r="C351" s="475" t="s">
        <v>304</v>
      </c>
      <c r="D351" s="475"/>
      <c r="E351" s="475"/>
      <c r="F351" s="211"/>
      <c r="G351" s="211"/>
      <c r="H351" s="211"/>
      <c r="I351" s="211"/>
      <c r="J351" s="211"/>
      <c r="K351" s="211"/>
      <c r="L351" s="211"/>
      <c r="M351" s="211"/>
      <c r="N351" s="211"/>
      <c r="P351" s="402"/>
      <c r="Q351" s="403"/>
      <c r="R351" s="403"/>
      <c r="S351" s="403"/>
      <c r="T351" s="403"/>
      <c r="U351" s="403"/>
      <c r="V351" s="403"/>
      <c r="W351" s="404"/>
    </row>
    <row r="352" spans="3:23" ht="16.2" customHeight="1" thickBot="1">
      <c r="C352" s="475" t="s">
        <v>305</v>
      </c>
      <c r="D352" s="475"/>
      <c r="E352" s="475"/>
      <c r="F352" s="211"/>
      <c r="G352" s="211"/>
      <c r="H352" s="211"/>
      <c r="I352" s="211"/>
      <c r="J352" s="211"/>
      <c r="K352" s="211"/>
      <c r="L352" s="211"/>
      <c r="M352" s="211"/>
      <c r="N352" s="211"/>
      <c r="P352" s="385"/>
      <c r="Q352" s="386"/>
      <c r="R352" s="386"/>
      <c r="S352" s="386"/>
      <c r="T352" s="386"/>
      <c r="U352" s="386"/>
      <c r="V352" s="386"/>
      <c r="W352" s="387"/>
    </row>
    <row r="353" spans="3:23" ht="30.45" customHeight="1">
      <c r="C353" s="475" t="s">
        <v>306</v>
      </c>
      <c r="D353" s="475"/>
      <c r="E353" s="475"/>
      <c r="F353" s="211"/>
      <c r="G353" s="211"/>
      <c r="H353" s="211"/>
      <c r="I353" s="211"/>
      <c r="J353" s="211"/>
      <c r="K353" s="211"/>
      <c r="L353" s="211"/>
      <c r="M353" s="211"/>
      <c r="N353" s="211"/>
      <c r="P353" s="7"/>
      <c r="Q353" s="7"/>
      <c r="R353" s="7"/>
      <c r="S353" s="7"/>
      <c r="T353" s="7"/>
      <c r="U353" s="7"/>
      <c r="V353" s="7"/>
      <c r="W353" s="7"/>
    </row>
    <row r="354" spans="3:23">
      <c r="C354" s="475" t="s">
        <v>307</v>
      </c>
      <c r="D354" s="475"/>
      <c r="E354" s="475"/>
      <c r="F354" s="211"/>
      <c r="G354" s="211"/>
      <c r="H354" s="211"/>
      <c r="I354" s="211"/>
      <c r="J354" s="425"/>
      <c r="K354" s="388"/>
      <c r="L354" s="388"/>
      <c r="M354" s="388"/>
      <c r="N354" s="389"/>
    </row>
    <row r="355" spans="3:23">
      <c r="C355" s="475" t="s">
        <v>308</v>
      </c>
      <c r="D355" s="475"/>
      <c r="E355" s="475"/>
      <c r="F355" s="476" t="s">
        <v>313</v>
      </c>
      <c r="G355" s="476"/>
      <c r="H355" s="476"/>
      <c r="I355" s="476"/>
      <c r="J355" s="425"/>
      <c r="K355" s="388"/>
      <c r="L355" s="388"/>
      <c r="M355" s="388"/>
      <c r="N355" s="389"/>
    </row>
    <row r="356" spans="3:23">
      <c r="C356" s="475" t="s">
        <v>309</v>
      </c>
      <c r="D356" s="475"/>
      <c r="E356" s="475"/>
      <c r="F356" s="376"/>
      <c r="G356" s="377"/>
      <c r="H356" s="377"/>
      <c r="I356" s="378"/>
      <c r="J356" s="191" t="b">
        <v>0</v>
      </c>
      <c r="K356" s="409" t="s">
        <v>314</v>
      </c>
      <c r="L356" s="409"/>
      <c r="M356" s="193" t="b">
        <v>0</v>
      </c>
      <c r="N356" s="34" t="s">
        <v>315</v>
      </c>
    </row>
    <row r="357" spans="3:23" ht="16.2" thickBot="1">
      <c r="C357" s="475"/>
      <c r="D357" s="475"/>
      <c r="E357" s="475"/>
      <c r="F357" s="379"/>
      <c r="G357" s="380"/>
      <c r="H357" s="380"/>
      <c r="I357" s="381"/>
      <c r="J357" s="192" t="b">
        <v>0</v>
      </c>
      <c r="K357" s="415" t="s">
        <v>322</v>
      </c>
      <c r="L357" s="415"/>
      <c r="M357" s="37"/>
      <c r="N357" s="36"/>
    </row>
    <row r="358" spans="3:23" ht="15.75" customHeight="1">
      <c r="C358" s="370" t="s">
        <v>310</v>
      </c>
      <c r="D358" s="372"/>
      <c r="E358" s="373"/>
      <c r="F358" s="408" t="s">
        <v>313</v>
      </c>
      <c r="G358" s="409"/>
      <c r="H358" s="409"/>
      <c r="I358" s="410"/>
      <c r="J358" s="127" t="s">
        <v>316</v>
      </c>
      <c r="K358" s="472"/>
      <c r="L358" s="472"/>
      <c r="M358" s="472"/>
      <c r="N358" s="473"/>
      <c r="P358" s="382" t="s">
        <v>405</v>
      </c>
      <c r="Q358" s="383"/>
      <c r="R358" s="383"/>
      <c r="S358" s="383"/>
      <c r="T358" s="383"/>
      <c r="U358" s="383"/>
      <c r="V358" s="383"/>
      <c r="W358" s="384"/>
    </row>
    <row r="359" spans="3:23">
      <c r="C359" s="405"/>
      <c r="D359" s="406"/>
      <c r="E359" s="407"/>
      <c r="F359" s="411"/>
      <c r="G359" s="412"/>
      <c r="H359" s="412"/>
      <c r="I359" s="413"/>
      <c r="J359" s="127" t="s">
        <v>317</v>
      </c>
      <c r="K359" s="193" t="b">
        <v>0</v>
      </c>
      <c r="L359" s="33" t="s">
        <v>318</v>
      </c>
      <c r="M359" s="193" t="b">
        <v>0</v>
      </c>
      <c r="N359" s="34" t="s">
        <v>320</v>
      </c>
      <c r="P359" s="402"/>
      <c r="Q359" s="403"/>
      <c r="R359" s="403"/>
      <c r="S359" s="403"/>
      <c r="T359" s="403"/>
      <c r="U359" s="403"/>
      <c r="V359" s="403"/>
      <c r="W359" s="404"/>
    </row>
    <row r="360" spans="3:23" ht="16.2" thickBot="1">
      <c r="C360" s="371"/>
      <c r="D360" s="374"/>
      <c r="E360" s="375"/>
      <c r="F360" s="414"/>
      <c r="G360" s="415"/>
      <c r="H360" s="415"/>
      <c r="I360" s="416"/>
      <c r="J360" s="195"/>
      <c r="K360" s="194" t="b">
        <v>0</v>
      </c>
      <c r="L360" s="35" t="s">
        <v>319</v>
      </c>
      <c r="M360" s="194" t="b">
        <v>0</v>
      </c>
      <c r="N360" s="36" t="s">
        <v>148</v>
      </c>
      <c r="P360" s="385"/>
      <c r="Q360" s="386"/>
      <c r="R360" s="386"/>
      <c r="S360" s="386"/>
      <c r="T360" s="386"/>
      <c r="U360" s="386"/>
      <c r="V360" s="386"/>
      <c r="W360" s="387"/>
    </row>
    <row r="361" spans="3:23" ht="31.05" customHeight="1" thickBot="1">
      <c r="C361" s="370" t="s">
        <v>311</v>
      </c>
      <c r="D361" s="372"/>
      <c r="E361" s="373"/>
      <c r="F361" s="376"/>
      <c r="G361" s="377"/>
      <c r="H361" s="377"/>
      <c r="I361" s="378"/>
      <c r="J361" s="138" t="s">
        <v>316</v>
      </c>
      <c r="K361" s="388"/>
      <c r="L361" s="388"/>
      <c r="M361" s="388"/>
      <c r="N361" s="389"/>
      <c r="P361" s="419" t="s">
        <v>406</v>
      </c>
      <c r="Q361" s="420"/>
      <c r="R361" s="420"/>
      <c r="S361" s="420"/>
      <c r="T361" s="420"/>
      <c r="U361" s="420"/>
      <c r="V361" s="420"/>
      <c r="W361" s="421"/>
    </row>
    <row r="362" spans="3:23" ht="31.05" customHeight="1" thickBot="1">
      <c r="C362" s="371"/>
      <c r="D362" s="374"/>
      <c r="E362" s="375"/>
      <c r="F362" s="379"/>
      <c r="G362" s="380"/>
      <c r="H362" s="380"/>
      <c r="I362" s="381"/>
      <c r="J362" s="128" t="s">
        <v>321</v>
      </c>
      <c r="K362" s="224"/>
      <c r="L362" s="224"/>
      <c r="M362" s="224"/>
      <c r="N362" s="430"/>
    </row>
    <row r="363" spans="3:23" ht="36.450000000000003" customHeight="1">
      <c r="C363" s="370" t="s">
        <v>79</v>
      </c>
      <c r="D363" s="372"/>
      <c r="E363" s="373"/>
      <c r="F363" s="376"/>
      <c r="G363" s="377"/>
      <c r="H363" s="377"/>
      <c r="I363" s="378"/>
      <c r="J363" s="211"/>
      <c r="K363" s="211"/>
      <c r="L363" s="211"/>
      <c r="M363" s="211"/>
      <c r="N363" s="211"/>
      <c r="P363" s="382" t="s">
        <v>407</v>
      </c>
      <c r="Q363" s="383"/>
      <c r="R363" s="383"/>
      <c r="S363" s="383"/>
      <c r="T363" s="383"/>
      <c r="U363" s="383"/>
      <c r="V363" s="383"/>
      <c r="W363" s="384"/>
    </row>
    <row r="364" spans="3:23" ht="45.75" customHeight="1" thickBot="1">
      <c r="C364" s="405"/>
      <c r="D364" s="406"/>
      <c r="E364" s="407"/>
      <c r="F364" s="429"/>
      <c r="G364" s="224"/>
      <c r="H364" s="224"/>
      <c r="I364" s="430"/>
      <c r="J364" s="474"/>
      <c r="K364" s="474"/>
      <c r="L364" s="474"/>
      <c r="M364" s="474"/>
      <c r="N364" s="474"/>
      <c r="P364" s="385"/>
      <c r="Q364" s="386"/>
      <c r="R364" s="386"/>
      <c r="S364" s="386"/>
      <c r="T364" s="386"/>
      <c r="U364" s="386"/>
      <c r="V364" s="386"/>
      <c r="W364" s="387"/>
    </row>
    <row r="365" spans="3:23">
      <c r="C365" s="139" t="s">
        <v>373</v>
      </c>
      <c r="D365" s="137"/>
      <c r="E365" s="137"/>
      <c r="F365" s="137"/>
      <c r="G365" s="137"/>
      <c r="H365" s="137"/>
      <c r="I365" s="137"/>
      <c r="J365" s="137"/>
      <c r="K365" s="137"/>
      <c r="L365" s="388"/>
      <c r="M365" s="388"/>
      <c r="N365" s="389"/>
    </row>
    <row r="368" spans="3:23" ht="21.6" thickBot="1">
      <c r="C368" s="219" t="s">
        <v>343</v>
      </c>
      <c r="D368" s="220"/>
      <c r="E368" s="220"/>
      <c r="F368" s="220"/>
      <c r="G368" s="220"/>
      <c r="H368" s="220"/>
      <c r="I368" s="220"/>
      <c r="J368" s="220"/>
      <c r="K368" s="220"/>
      <c r="L368" s="220"/>
      <c r="M368" s="220"/>
      <c r="N368" s="221"/>
      <c r="P368" s="7"/>
      <c r="Q368" s="7"/>
      <c r="R368" s="7"/>
      <c r="S368" s="7"/>
      <c r="T368" s="7"/>
      <c r="U368" s="7"/>
      <c r="V368" s="7"/>
      <c r="W368" s="7"/>
    </row>
    <row r="369" spans="3:25" ht="21.6" thickBot="1">
      <c r="C369" s="491" t="s">
        <v>301</v>
      </c>
      <c r="D369" s="492"/>
      <c r="E369" s="491" t="s">
        <v>294</v>
      </c>
      <c r="F369" s="491"/>
      <c r="G369" s="491"/>
      <c r="H369" s="491"/>
      <c r="I369" s="491"/>
      <c r="J369" s="491"/>
      <c r="K369" s="491"/>
      <c r="L369" s="491"/>
      <c r="M369" s="491"/>
      <c r="N369" s="491"/>
      <c r="P369" s="463" t="s">
        <v>409</v>
      </c>
      <c r="Q369" s="464"/>
      <c r="R369" s="464"/>
      <c r="S369" s="464"/>
      <c r="T369" s="464"/>
      <c r="U369" s="464"/>
      <c r="V369" s="464"/>
      <c r="W369" s="465"/>
      <c r="X369" s="7"/>
      <c r="Y369" s="7"/>
    </row>
    <row r="370" spans="3:25">
      <c r="C370" s="55" t="s">
        <v>277</v>
      </c>
      <c r="D370" s="185" t="b">
        <v>0</v>
      </c>
      <c r="E370" s="211"/>
      <c r="F370" s="211"/>
      <c r="G370" s="211"/>
      <c r="H370" s="211"/>
      <c r="I370" s="211"/>
      <c r="J370" s="211"/>
      <c r="K370" s="211"/>
      <c r="L370" s="211"/>
      <c r="M370" s="211"/>
      <c r="N370" s="211"/>
      <c r="X370" s="7"/>
      <c r="Y370" s="7"/>
    </row>
    <row r="371" spans="3:25" ht="16.2" thickBot="1">
      <c r="C371" s="55" t="s">
        <v>278</v>
      </c>
      <c r="D371" s="185" t="b">
        <v>0</v>
      </c>
      <c r="E371" s="211"/>
      <c r="F371" s="211"/>
      <c r="G371" s="211"/>
      <c r="H371" s="211"/>
      <c r="I371" s="211"/>
      <c r="J371" s="211"/>
      <c r="K371" s="211"/>
      <c r="L371" s="211"/>
      <c r="M371" s="474"/>
      <c r="N371" s="474"/>
      <c r="X371" s="7"/>
      <c r="Y371" s="7"/>
    </row>
    <row r="372" spans="3:25" ht="15.75" customHeight="1">
      <c r="C372" s="482" t="s">
        <v>279</v>
      </c>
      <c r="D372" s="483" t="b">
        <v>0</v>
      </c>
      <c r="E372" s="488" t="s">
        <v>281</v>
      </c>
      <c r="F372" s="488"/>
      <c r="G372" s="488"/>
      <c r="H372" s="211"/>
      <c r="I372" s="211"/>
      <c r="J372" s="211"/>
      <c r="K372" s="488" t="s">
        <v>284</v>
      </c>
      <c r="L372" s="489"/>
      <c r="M372" s="377"/>
      <c r="N372" s="378"/>
      <c r="P372" s="394" t="s">
        <v>399</v>
      </c>
      <c r="Q372" s="395"/>
      <c r="R372" s="395"/>
      <c r="S372" s="395"/>
      <c r="T372" s="395"/>
      <c r="U372" s="395"/>
      <c r="V372" s="395"/>
      <c r="W372" s="396"/>
      <c r="X372" s="7"/>
      <c r="Y372" s="7"/>
    </row>
    <row r="373" spans="3:25">
      <c r="C373" s="443"/>
      <c r="D373" s="445"/>
      <c r="E373" s="488"/>
      <c r="F373" s="488"/>
      <c r="G373" s="488"/>
      <c r="H373" s="211"/>
      <c r="I373" s="211"/>
      <c r="J373" s="211"/>
      <c r="K373" s="488"/>
      <c r="L373" s="489"/>
      <c r="M373" s="379"/>
      <c r="N373" s="381"/>
      <c r="P373" s="397"/>
      <c r="Q373" s="259"/>
      <c r="R373" s="259"/>
      <c r="S373" s="259"/>
      <c r="T373" s="259"/>
      <c r="U373" s="259"/>
      <c r="V373" s="259"/>
      <c r="W373" s="398"/>
      <c r="X373" s="7"/>
      <c r="Y373" s="7"/>
    </row>
    <row r="374" spans="3:25" ht="15.75" customHeight="1">
      <c r="C374" s="125" t="s">
        <v>280</v>
      </c>
      <c r="D374" s="186" t="b">
        <v>0</v>
      </c>
      <c r="E374" s="490" t="s">
        <v>282</v>
      </c>
      <c r="F374" s="488"/>
      <c r="G374" s="188" t="b">
        <v>0</v>
      </c>
      <c r="H374" s="480" t="s">
        <v>283</v>
      </c>
      <c r="I374" s="480"/>
      <c r="J374" s="188" t="b">
        <v>0</v>
      </c>
      <c r="K374" s="488" t="s">
        <v>284</v>
      </c>
      <c r="L374" s="488"/>
      <c r="M374" s="377"/>
      <c r="N374" s="378"/>
      <c r="P374" s="397" t="s">
        <v>400</v>
      </c>
      <c r="Q374" s="259"/>
      <c r="R374" s="259"/>
      <c r="S374" s="259"/>
      <c r="T374" s="259"/>
      <c r="U374" s="259"/>
      <c r="V374" s="259"/>
      <c r="W374" s="398"/>
      <c r="X374" s="7"/>
      <c r="Y374" s="7"/>
    </row>
    <row r="375" spans="3:25" ht="16.5" customHeight="1" thickBot="1">
      <c r="C375" s="126"/>
      <c r="D375" s="187"/>
      <c r="E375" s="440" t="s">
        <v>285</v>
      </c>
      <c r="F375" s="480"/>
      <c r="G375" s="480"/>
      <c r="H375" s="480"/>
      <c r="I375" s="481"/>
      <c r="J375" s="481"/>
      <c r="K375" s="488"/>
      <c r="L375" s="488"/>
      <c r="M375" s="379"/>
      <c r="N375" s="381"/>
      <c r="P375" s="399"/>
      <c r="Q375" s="400"/>
      <c r="R375" s="400"/>
      <c r="S375" s="400"/>
      <c r="T375" s="400"/>
      <c r="U375" s="400"/>
      <c r="V375" s="400"/>
      <c r="W375" s="401"/>
      <c r="X375" s="7"/>
      <c r="Y375" s="7"/>
    </row>
    <row r="376" spans="3:25">
      <c r="C376" s="444" t="s">
        <v>145</v>
      </c>
      <c r="D376" s="446" t="b">
        <v>0</v>
      </c>
      <c r="E376" s="211"/>
      <c r="F376" s="211"/>
      <c r="G376" s="211"/>
      <c r="H376" s="211"/>
      <c r="I376" s="211"/>
      <c r="J376" s="211"/>
      <c r="K376" s="211"/>
      <c r="L376" s="211"/>
      <c r="M376" s="211"/>
      <c r="N376" s="211"/>
      <c r="X376" s="7"/>
      <c r="Y376" s="7"/>
    </row>
    <row r="377" spans="3:25">
      <c r="C377" s="482"/>
      <c r="D377" s="483"/>
      <c r="E377" s="211"/>
      <c r="F377" s="211"/>
      <c r="G377" s="211"/>
      <c r="H377" s="211"/>
      <c r="I377" s="211"/>
      <c r="J377" s="211"/>
      <c r="K377" s="211"/>
      <c r="L377" s="211"/>
      <c r="M377" s="211"/>
      <c r="N377" s="211"/>
      <c r="X377" s="7"/>
      <c r="Y377" s="7"/>
    </row>
    <row r="378" spans="3:25" ht="16.2" thickBot="1">
      <c r="C378" s="121"/>
      <c r="D378" s="29"/>
      <c r="E378" s="30"/>
      <c r="F378" s="30"/>
      <c r="G378" s="30"/>
      <c r="H378" s="30"/>
      <c r="I378" s="30"/>
      <c r="J378" s="30"/>
      <c r="K378" s="30"/>
      <c r="L378" s="30"/>
      <c r="M378" s="30"/>
      <c r="N378" s="122"/>
      <c r="X378" s="7"/>
      <c r="Y378" s="7"/>
    </row>
    <row r="379" spans="3:25" ht="21" customHeight="1">
      <c r="C379" s="447" t="s">
        <v>286</v>
      </c>
      <c r="D379" s="448"/>
      <c r="E379" s="448"/>
      <c r="F379" s="234" t="s">
        <v>42</v>
      </c>
      <c r="G379" s="234"/>
      <c r="H379" s="484" t="s">
        <v>287</v>
      </c>
      <c r="I379" s="484"/>
      <c r="J379" s="485" t="s">
        <v>288</v>
      </c>
      <c r="K379" s="454"/>
      <c r="L379" s="239" t="s">
        <v>289</v>
      </c>
      <c r="M379" s="487"/>
      <c r="N379" s="122"/>
      <c r="P379" s="394" t="s">
        <v>401</v>
      </c>
      <c r="Q379" s="395"/>
      <c r="R379" s="395"/>
      <c r="S379" s="395"/>
      <c r="T379" s="395"/>
      <c r="U379" s="395"/>
      <c r="V379" s="395"/>
      <c r="W379" s="396"/>
      <c r="X379" s="7"/>
      <c r="Y379" s="7"/>
    </row>
    <row r="380" spans="3:25" ht="15" customHeight="1">
      <c r="C380" s="450"/>
      <c r="D380" s="451"/>
      <c r="E380" s="451"/>
      <c r="F380" s="234"/>
      <c r="G380" s="234"/>
      <c r="H380" s="484"/>
      <c r="I380" s="484"/>
      <c r="J380" s="486"/>
      <c r="K380" s="456"/>
      <c r="L380" s="239"/>
      <c r="M380" s="487"/>
      <c r="N380" s="122"/>
      <c r="P380" s="397"/>
      <c r="Q380" s="259"/>
      <c r="R380" s="259"/>
      <c r="S380" s="259"/>
      <c r="T380" s="259"/>
      <c r="U380" s="259"/>
      <c r="V380" s="259"/>
      <c r="W380" s="398"/>
      <c r="X380" s="7"/>
      <c r="Y380" s="7"/>
    </row>
    <row r="381" spans="3:25" ht="15.75" customHeight="1">
      <c r="C381" s="431" t="s">
        <v>36</v>
      </c>
      <c r="D381" s="432"/>
      <c r="E381" s="433"/>
      <c r="F381" s="338"/>
      <c r="G381" s="338"/>
      <c r="H381" s="338"/>
      <c r="I381" s="338"/>
      <c r="J381" s="338"/>
      <c r="K381" s="338"/>
      <c r="L381" s="143"/>
      <c r="N381" s="122"/>
      <c r="P381" s="397" t="s">
        <v>375</v>
      </c>
      <c r="Q381" s="259"/>
      <c r="R381" s="259"/>
      <c r="S381" s="259"/>
      <c r="T381" s="259"/>
      <c r="U381" s="259"/>
      <c r="V381" s="259"/>
      <c r="W381" s="398"/>
    </row>
    <row r="382" spans="3:25">
      <c r="C382" s="431" t="s">
        <v>37</v>
      </c>
      <c r="D382" s="432"/>
      <c r="E382" s="433"/>
      <c r="F382" s="338"/>
      <c r="G382" s="338"/>
      <c r="H382" s="338"/>
      <c r="I382" s="338"/>
      <c r="J382" s="338"/>
      <c r="K382" s="338"/>
      <c r="L382" s="143"/>
      <c r="N382" s="122"/>
      <c r="P382" s="397"/>
      <c r="Q382" s="259"/>
      <c r="R382" s="259"/>
      <c r="S382" s="259"/>
      <c r="T382" s="259"/>
      <c r="U382" s="259"/>
      <c r="V382" s="259"/>
      <c r="W382" s="398"/>
    </row>
    <row r="383" spans="3:25" ht="15.75" customHeight="1">
      <c r="C383" s="431" t="s">
        <v>74</v>
      </c>
      <c r="D383" s="432"/>
      <c r="E383" s="433"/>
      <c r="F383" s="338"/>
      <c r="G383" s="338"/>
      <c r="H383" s="338"/>
      <c r="I383" s="338"/>
      <c r="J383" s="338"/>
      <c r="K383" s="338"/>
      <c r="L383" s="143"/>
      <c r="N383" s="122"/>
      <c r="P383" s="397" t="s">
        <v>402</v>
      </c>
      <c r="Q383" s="259"/>
      <c r="R383" s="259"/>
      <c r="S383" s="259"/>
      <c r="T383" s="259"/>
      <c r="U383" s="259"/>
      <c r="V383" s="259"/>
      <c r="W383" s="398"/>
    </row>
    <row r="384" spans="3:25" ht="16.2" customHeight="1" thickBot="1">
      <c r="C384" s="431" t="s">
        <v>73</v>
      </c>
      <c r="D384" s="432"/>
      <c r="E384" s="433"/>
      <c r="F384" s="338"/>
      <c r="G384" s="338"/>
      <c r="H384" s="338"/>
      <c r="I384" s="338"/>
      <c r="J384" s="338"/>
      <c r="K384" s="338"/>
      <c r="L384" s="143"/>
      <c r="N384" s="122"/>
      <c r="P384" s="399" t="s">
        <v>403</v>
      </c>
      <c r="Q384" s="400"/>
      <c r="R384" s="400"/>
      <c r="S384" s="400"/>
      <c r="T384" s="400"/>
      <c r="U384" s="400"/>
      <c r="V384" s="400"/>
      <c r="W384" s="401"/>
    </row>
    <row r="385" spans="3:23">
      <c r="C385" s="431" t="s">
        <v>39</v>
      </c>
      <c r="D385" s="432"/>
      <c r="E385" s="433"/>
      <c r="F385" s="338"/>
      <c r="G385" s="338"/>
      <c r="H385" s="338"/>
      <c r="I385" s="338"/>
      <c r="J385" s="338"/>
      <c r="K385" s="338"/>
      <c r="L385" s="143"/>
      <c r="N385" s="122"/>
    </row>
    <row r="386" spans="3:23" ht="16.2" thickBot="1">
      <c r="C386" s="124"/>
      <c r="D386" s="30"/>
      <c r="E386" s="30"/>
      <c r="F386" s="26"/>
      <c r="G386" s="26"/>
      <c r="H386" s="26"/>
      <c r="I386" s="26"/>
      <c r="J386" s="26"/>
      <c r="K386" s="26"/>
      <c r="N386" s="122"/>
    </row>
    <row r="387" spans="3:23" ht="16.2" customHeight="1">
      <c r="C387" s="477" t="s">
        <v>290</v>
      </c>
      <c r="D387" s="478"/>
      <c r="E387" s="479"/>
      <c r="F387" s="237" t="s">
        <v>294</v>
      </c>
      <c r="G387" s="238"/>
      <c r="H387" s="238"/>
      <c r="I387" s="238"/>
      <c r="J387" s="238"/>
      <c r="K387" s="238"/>
      <c r="L387" s="437"/>
      <c r="N387" s="122"/>
      <c r="P387" s="394" t="s">
        <v>376</v>
      </c>
      <c r="Q387" s="395"/>
      <c r="R387" s="395"/>
      <c r="S387" s="395"/>
      <c r="T387" s="395"/>
      <c r="U387" s="395"/>
      <c r="V387" s="395"/>
      <c r="W387" s="396"/>
    </row>
    <row r="388" spans="3:23">
      <c r="C388" s="431" t="s">
        <v>291</v>
      </c>
      <c r="D388" s="432"/>
      <c r="E388" s="189" t="b">
        <v>0</v>
      </c>
      <c r="F388" s="224"/>
      <c r="G388" s="224"/>
      <c r="H388" s="224"/>
      <c r="I388" s="224"/>
      <c r="J388" s="224"/>
      <c r="K388" s="224"/>
      <c r="L388" s="430"/>
      <c r="N388" s="122"/>
      <c r="P388" s="397"/>
      <c r="Q388" s="259"/>
      <c r="R388" s="259"/>
      <c r="S388" s="259"/>
      <c r="T388" s="259"/>
      <c r="U388" s="259"/>
      <c r="V388" s="259"/>
      <c r="W388" s="398"/>
    </row>
    <row r="389" spans="3:23" ht="16.2" thickBot="1">
      <c r="C389" s="431" t="s">
        <v>292</v>
      </c>
      <c r="D389" s="432"/>
      <c r="E389" s="190" t="b">
        <v>0</v>
      </c>
      <c r="F389" s="429"/>
      <c r="G389" s="224"/>
      <c r="H389" s="224"/>
      <c r="I389" s="224"/>
      <c r="J389" s="224"/>
      <c r="K389" s="224"/>
      <c r="L389" s="430"/>
      <c r="N389" s="122"/>
      <c r="P389" s="399"/>
      <c r="Q389" s="400"/>
      <c r="R389" s="400"/>
      <c r="S389" s="400"/>
      <c r="T389" s="400"/>
      <c r="U389" s="400"/>
      <c r="V389" s="400"/>
      <c r="W389" s="401"/>
    </row>
    <row r="390" spans="3:23" ht="16.05" customHeight="1">
      <c r="C390" s="431" t="s">
        <v>293</v>
      </c>
      <c r="D390" s="432"/>
      <c r="E390" s="190" t="b">
        <v>0</v>
      </c>
      <c r="F390" s="379"/>
      <c r="G390" s="380"/>
      <c r="H390" s="380"/>
      <c r="I390" s="380"/>
      <c r="J390" s="380"/>
      <c r="K390" s="380"/>
      <c r="L390" s="381"/>
      <c r="N390" s="122"/>
    </row>
    <row r="391" spans="3:23" ht="16.2" thickBot="1">
      <c r="C391" s="123"/>
      <c r="N391" s="122"/>
    </row>
    <row r="392" spans="3:23" ht="15.75" customHeight="1">
      <c r="C392" s="236" t="s">
        <v>295</v>
      </c>
      <c r="D392" s="493"/>
      <c r="E392" s="237" t="s">
        <v>70</v>
      </c>
      <c r="F392" s="437"/>
      <c r="G392" s="237" t="s">
        <v>60</v>
      </c>
      <c r="H392" s="238"/>
      <c r="I392" s="201" t="s">
        <v>294</v>
      </c>
      <c r="J392" s="201"/>
      <c r="K392" s="201"/>
      <c r="L392" s="201"/>
      <c r="M392" s="201"/>
      <c r="N392" s="201"/>
      <c r="P392" s="394" t="s">
        <v>377</v>
      </c>
      <c r="Q392" s="395"/>
      <c r="R392" s="395"/>
      <c r="S392" s="395"/>
      <c r="T392" s="395"/>
      <c r="U392" s="395"/>
      <c r="V392" s="395"/>
      <c r="W392" s="396"/>
    </row>
    <row r="393" spans="3:23">
      <c r="C393" s="425"/>
      <c r="D393" s="389"/>
      <c r="E393" s="425"/>
      <c r="F393" s="389"/>
      <c r="G393" s="425"/>
      <c r="H393" s="388"/>
      <c r="I393" s="211"/>
      <c r="J393" s="211"/>
      <c r="K393" s="211"/>
      <c r="L393" s="211"/>
      <c r="M393" s="211"/>
      <c r="N393" s="211"/>
      <c r="P393" s="397"/>
      <c r="Q393" s="259"/>
      <c r="R393" s="259"/>
      <c r="S393" s="259"/>
      <c r="T393" s="259"/>
      <c r="U393" s="259"/>
      <c r="V393" s="259"/>
      <c r="W393" s="398"/>
    </row>
    <row r="394" spans="3:23">
      <c r="C394" s="425"/>
      <c r="D394" s="389"/>
      <c r="E394" s="425"/>
      <c r="F394" s="389"/>
      <c r="G394" s="425"/>
      <c r="H394" s="388"/>
      <c r="I394" s="211"/>
      <c r="J394" s="211"/>
      <c r="K394" s="211"/>
      <c r="L394" s="211"/>
      <c r="M394" s="211"/>
      <c r="N394" s="211"/>
      <c r="P394" s="397"/>
      <c r="Q394" s="259"/>
      <c r="R394" s="259"/>
      <c r="S394" s="259"/>
      <c r="T394" s="259"/>
      <c r="U394" s="259"/>
      <c r="V394" s="259"/>
      <c r="W394" s="398"/>
    </row>
    <row r="395" spans="3:23" ht="16.2" thickBot="1">
      <c r="C395" s="425"/>
      <c r="D395" s="389"/>
      <c r="E395" s="425"/>
      <c r="F395" s="389"/>
      <c r="G395" s="425"/>
      <c r="H395" s="388"/>
      <c r="I395" s="211"/>
      <c r="J395" s="211"/>
      <c r="K395" s="211"/>
      <c r="L395" s="211"/>
      <c r="M395" s="211"/>
      <c r="N395" s="211"/>
      <c r="P395" s="399"/>
      <c r="Q395" s="400"/>
      <c r="R395" s="400"/>
      <c r="S395" s="400"/>
      <c r="T395" s="400"/>
      <c r="U395" s="400"/>
      <c r="V395" s="400"/>
      <c r="W395" s="401"/>
    </row>
    <row r="396" spans="3:23">
      <c r="C396" s="425"/>
      <c r="D396" s="389"/>
      <c r="E396" s="425"/>
      <c r="F396" s="389"/>
      <c r="G396" s="425"/>
      <c r="H396" s="388"/>
      <c r="I396" s="211"/>
      <c r="J396" s="211"/>
      <c r="K396" s="211"/>
      <c r="L396" s="211"/>
      <c r="M396" s="211"/>
      <c r="N396" s="211"/>
    </row>
    <row r="397" spans="3:23">
      <c r="C397" s="425"/>
      <c r="D397" s="389"/>
      <c r="E397" s="425"/>
      <c r="F397" s="389"/>
      <c r="G397" s="425"/>
      <c r="H397" s="388"/>
      <c r="I397" s="211"/>
      <c r="J397" s="211"/>
      <c r="K397" s="211"/>
      <c r="L397" s="211"/>
      <c r="M397" s="211"/>
      <c r="N397" s="211"/>
    </row>
    <row r="398" spans="3:23">
      <c r="C398" s="211"/>
      <c r="D398" s="211"/>
      <c r="E398" s="425"/>
      <c r="F398" s="389"/>
      <c r="G398" s="425"/>
      <c r="H398" s="388"/>
      <c r="I398" s="211"/>
      <c r="J398" s="211"/>
      <c r="K398" s="211"/>
      <c r="L398" s="211"/>
      <c r="M398" s="211"/>
      <c r="N398" s="211"/>
    </row>
    <row r="399" spans="3:23" ht="15.75" customHeight="1" thickBot="1">
      <c r="C399" s="123"/>
      <c r="N399" s="122"/>
    </row>
    <row r="400" spans="3:23" ht="15.75" customHeight="1">
      <c r="C400" s="434" t="s">
        <v>298</v>
      </c>
      <c r="D400" s="435"/>
      <c r="E400" s="436"/>
      <c r="F400" s="201" t="s">
        <v>312</v>
      </c>
      <c r="G400" s="201"/>
      <c r="H400" s="201"/>
      <c r="I400" s="201"/>
      <c r="J400" s="201" t="s">
        <v>294</v>
      </c>
      <c r="K400" s="201"/>
      <c r="L400" s="201"/>
      <c r="M400" s="201"/>
      <c r="N400" s="201"/>
      <c r="P400" s="382" t="s">
        <v>404</v>
      </c>
      <c r="Q400" s="383"/>
      <c r="R400" s="383"/>
      <c r="S400" s="383"/>
      <c r="T400" s="383"/>
      <c r="U400" s="383"/>
      <c r="V400" s="383"/>
      <c r="W400" s="384"/>
    </row>
    <row r="401" spans="3:23" ht="15.75" customHeight="1">
      <c r="C401" s="475" t="s">
        <v>304</v>
      </c>
      <c r="D401" s="475"/>
      <c r="E401" s="475"/>
      <c r="F401" s="211"/>
      <c r="G401" s="211"/>
      <c r="H401" s="211"/>
      <c r="I401" s="211"/>
      <c r="J401" s="211"/>
      <c r="K401" s="211"/>
      <c r="L401" s="211"/>
      <c r="M401" s="211"/>
      <c r="N401" s="211"/>
      <c r="P401" s="402"/>
      <c r="Q401" s="403"/>
      <c r="R401" s="403"/>
      <c r="S401" s="403"/>
      <c r="T401" s="403"/>
      <c r="U401" s="403"/>
      <c r="V401" s="403"/>
      <c r="W401" s="404"/>
    </row>
    <row r="402" spans="3:23" ht="16.2" customHeight="1" thickBot="1">
      <c r="C402" s="475" t="s">
        <v>305</v>
      </c>
      <c r="D402" s="475"/>
      <c r="E402" s="475"/>
      <c r="F402" s="211"/>
      <c r="G402" s="211"/>
      <c r="H402" s="211"/>
      <c r="I402" s="211"/>
      <c r="J402" s="211"/>
      <c r="K402" s="211"/>
      <c r="L402" s="211"/>
      <c r="M402" s="211"/>
      <c r="N402" s="211"/>
      <c r="P402" s="385"/>
      <c r="Q402" s="386"/>
      <c r="R402" s="386"/>
      <c r="S402" s="386"/>
      <c r="T402" s="386"/>
      <c r="U402" s="386"/>
      <c r="V402" s="386"/>
      <c r="W402" s="387"/>
    </row>
    <row r="403" spans="3:23" ht="30.45" customHeight="1">
      <c r="C403" s="475" t="s">
        <v>306</v>
      </c>
      <c r="D403" s="475"/>
      <c r="E403" s="475"/>
      <c r="F403" s="211"/>
      <c r="G403" s="211"/>
      <c r="H403" s="211"/>
      <c r="I403" s="211"/>
      <c r="J403" s="211"/>
      <c r="K403" s="211"/>
      <c r="L403" s="211"/>
      <c r="M403" s="211"/>
      <c r="N403" s="211"/>
      <c r="P403" s="7"/>
      <c r="Q403" s="7"/>
      <c r="R403" s="7"/>
      <c r="S403" s="7"/>
      <c r="T403" s="7"/>
      <c r="U403" s="7"/>
      <c r="V403" s="7"/>
      <c r="W403" s="7"/>
    </row>
    <row r="404" spans="3:23">
      <c r="C404" s="475" t="s">
        <v>307</v>
      </c>
      <c r="D404" s="475"/>
      <c r="E404" s="475"/>
      <c r="F404" s="211"/>
      <c r="G404" s="211"/>
      <c r="H404" s="211"/>
      <c r="I404" s="211"/>
      <c r="J404" s="425"/>
      <c r="K404" s="388"/>
      <c r="L404" s="388"/>
      <c r="M404" s="388"/>
      <c r="N404" s="389"/>
    </row>
    <row r="405" spans="3:23">
      <c r="C405" s="475" t="s">
        <v>308</v>
      </c>
      <c r="D405" s="475"/>
      <c r="E405" s="475"/>
      <c r="F405" s="476" t="s">
        <v>313</v>
      </c>
      <c r="G405" s="476"/>
      <c r="H405" s="476"/>
      <c r="I405" s="476"/>
      <c r="J405" s="425"/>
      <c r="K405" s="388"/>
      <c r="L405" s="388"/>
      <c r="M405" s="388"/>
      <c r="N405" s="389"/>
    </row>
    <row r="406" spans="3:23">
      <c r="C406" s="475" t="s">
        <v>309</v>
      </c>
      <c r="D406" s="475"/>
      <c r="E406" s="475"/>
      <c r="F406" s="376"/>
      <c r="G406" s="377"/>
      <c r="H406" s="377"/>
      <c r="I406" s="378"/>
      <c r="J406" s="191" t="b">
        <v>0</v>
      </c>
      <c r="K406" s="409" t="s">
        <v>314</v>
      </c>
      <c r="L406" s="409"/>
      <c r="M406" s="193" t="b">
        <v>0</v>
      </c>
      <c r="N406" s="34" t="s">
        <v>315</v>
      </c>
    </row>
    <row r="407" spans="3:23" ht="16.2" thickBot="1">
      <c r="C407" s="475"/>
      <c r="D407" s="475"/>
      <c r="E407" s="475"/>
      <c r="F407" s="379"/>
      <c r="G407" s="380"/>
      <c r="H407" s="380"/>
      <c r="I407" s="381"/>
      <c r="J407" s="192" t="b">
        <v>0</v>
      </c>
      <c r="K407" s="415" t="s">
        <v>322</v>
      </c>
      <c r="L407" s="415"/>
      <c r="M407" s="37"/>
      <c r="N407" s="36"/>
    </row>
    <row r="408" spans="3:23" ht="15.75" customHeight="1">
      <c r="C408" s="370" t="s">
        <v>310</v>
      </c>
      <c r="D408" s="372"/>
      <c r="E408" s="373"/>
      <c r="F408" s="408" t="s">
        <v>313</v>
      </c>
      <c r="G408" s="409"/>
      <c r="H408" s="409"/>
      <c r="I408" s="410"/>
      <c r="J408" s="127" t="s">
        <v>316</v>
      </c>
      <c r="K408" s="472"/>
      <c r="L408" s="472"/>
      <c r="M408" s="472"/>
      <c r="N408" s="473"/>
      <c r="P408" s="382" t="s">
        <v>405</v>
      </c>
      <c r="Q408" s="383"/>
      <c r="R408" s="383"/>
      <c r="S408" s="383"/>
      <c r="T408" s="383"/>
      <c r="U408" s="383"/>
      <c r="V408" s="383"/>
      <c r="W408" s="384"/>
    </row>
    <row r="409" spans="3:23">
      <c r="C409" s="405"/>
      <c r="D409" s="406"/>
      <c r="E409" s="407"/>
      <c r="F409" s="411"/>
      <c r="G409" s="412"/>
      <c r="H409" s="412"/>
      <c r="I409" s="413"/>
      <c r="J409" s="127" t="s">
        <v>317</v>
      </c>
      <c r="K409" s="193" t="b">
        <v>0</v>
      </c>
      <c r="L409" s="33" t="s">
        <v>318</v>
      </c>
      <c r="M409" s="193" t="b">
        <v>0</v>
      </c>
      <c r="N409" s="34" t="s">
        <v>320</v>
      </c>
      <c r="P409" s="402"/>
      <c r="Q409" s="403"/>
      <c r="R409" s="403"/>
      <c r="S409" s="403"/>
      <c r="T409" s="403"/>
      <c r="U409" s="403"/>
      <c r="V409" s="403"/>
      <c r="W409" s="404"/>
    </row>
    <row r="410" spans="3:23" ht="16.2" thickBot="1">
      <c r="C410" s="371"/>
      <c r="D410" s="374"/>
      <c r="E410" s="375"/>
      <c r="F410" s="414"/>
      <c r="G410" s="415"/>
      <c r="H410" s="415"/>
      <c r="I410" s="416"/>
      <c r="J410" s="195"/>
      <c r="K410" s="194" t="b">
        <v>0</v>
      </c>
      <c r="L410" s="35" t="s">
        <v>319</v>
      </c>
      <c r="M410" s="194" t="b">
        <v>0</v>
      </c>
      <c r="N410" s="36" t="s">
        <v>148</v>
      </c>
      <c r="P410" s="385"/>
      <c r="Q410" s="386"/>
      <c r="R410" s="386"/>
      <c r="S410" s="386"/>
      <c r="T410" s="386"/>
      <c r="U410" s="386"/>
      <c r="V410" s="386"/>
      <c r="W410" s="387"/>
    </row>
    <row r="411" spans="3:23" ht="31.05" customHeight="1" thickBot="1">
      <c r="C411" s="370" t="s">
        <v>311</v>
      </c>
      <c r="D411" s="372"/>
      <c r="E411" s="373"/>
      <c r="F411" s="376"/>
      <c r="G411" s="377"/>
      <c r="H411" s="377"/>
      <c r="I411" s="378"/>
      <c r="J411" s="138" t="s">
        <v>316</v>
      </c>
      <c r="K411" s="388"/>
      <c r="L411" s="388"/>
      <c r="M411" s="388"/>
      <c r="N411" s="389"/>
      <c r="P411" s="419" t="s">
        <v>406</v>
      </c>
      <c r="Q411" s="420"/>
      <c r="R411" s="420"/>
      <c r="S411" s="420"/>
      <c r="T411" s="420"/>
      <c r="U411" s="420"/>
      <c r="V411" s="420"/>
      <c r="W411" s="421"/>
    </row>
    <row r="412" spans="3:23" ht="31.05" customHeight="1" thickBot="1">
      <c r="C412" s="371"/>
      <c r="D412" s="374"/>
      <c r="E412" s="375"/>
      <c r="F412" s="379"/>
      <c r="G412" s="380"/>
      <c r="H412" s="380"/>
      <c r="I412" s="381"/>
      <c r="J412" s="128" t="s">
        <v>321</v>
      </c>
      <c r="K412" s="224"/>
      <c r="L412" s="224"/>
      <c r="M412" s="224"/>
      <c r="N412" s="430"/>
    </row>
    <row r="413" spans="3:23" ht="36.450000000000003" customHeight="1">
      <c r="C413" s="370" t="s">
        <v>79</v>
      </c>
      <c r="D413" s="372"/>
      <c r="E413" s="373"/>
      <c r="F413" s="376"/>
      <c r="G413" s="377"/>
      <c r="H413" s="377"/>
      <c r="I413" s="378"/>
      <c r="J413" s="211"/>
      <c r="K413" s="211"/>
      <c r="L413" s="211"/>
      <c r="M413" s="211"/>
      <c r="N413" s="211"/>
      <c r="P413" s="382" t="s">
        <v>407</v>
      </c>
      <c r="Q413" s="383"/>
      <c r="R413" s="383"/>
      <c r="S413" s="383"/>
      <c r="T413" s="383"/>
      <c r="U413" s="383"/>
      <c r="V413" s="383"/>
      <c r="W413" s="384"/>
    </row>
    <row r="414" spans="3:23" ht="45.75" customHeight="1" thickBot="1">
      <c r="C414" s="405"/>
      <c r="D414" s="406"/>
      <c r="E414" s="407"/>
      <c r="F414" s="429"/>
      <c r="G414" s="224"/>
      <c r="H414" s="224"/>
      <c r="I414" s="430"/>
      <c r="J414" s="474"/>
      <c r="K414" s="474"/>
      <c r="L414" s="474"/>
      <c r="M414" s="474"/>
      <c r="N414" s="474"/>
      <c r="P414" s="385"/>
      <c r="Q414" s="386"/>
      <c r="R414" s="386"/>
      <c r="S414" s="386"/>
      <c r="T414" s="386"/>
      <c r="U414" s="386"/>
      <c r="V414" s="386"/>
      <c r="W414" s="387"/>
    </row>
    <row r="415" spans="3:23">
      <c r="C415" s="139" t="s">
        <v>373</v>
      </c>
      <c r="D415" s="137"/>
      <c r="E415" s="137"/>
      <c r="F415" s="137"/>
      <c r="G415" s="137"/>
      <c r="H415" s="137"/>
      <c r="I415" s="137"/>
      <c r="J415" s="137"/>
      <c r="K415" s="137"/>
      <c r="L415" s="388"/>
      <c r="M415" s="388"/>
      <c r="N415" s="389"/>
    </row>
    <row r="418" spans="3:25" ht="21.6" thickBot="1">
      <c r="C418" s="219" t="s">
        <v>342</v>
      </c>
      <c r="D418" s="220"/>
      <c r="E418" s="220"/>
      <c r="F418" s="220"/>
      <c r="G418" s="220"/>
      <c r="H418" s="220"/>
      <c r="I418" s="220"/>
      <c r="J418" s="220"/>
      <c r="K418" s="220"/>
      <c r="L418" s="220"/>
      <c r="M418" s="220"/>
      <c r="N418" s="221"/>
      <c r="P418" s="7"/>
      <c r="Q418" s="7"/>
      <c r="R418" s="7"/>
      <c r="S418" s="7"/>
      <c r="T418" s="7"/>
      <c r="U418" s="7"/>
      <c r="V418" s="7"/>
      <c r="W418" s="7"/>
    </row>
    <row r="419" spans="3:25" ht="16.2" thickBot="1">
      <c r="C419" s="460" t="s">
        <v>301</v>
      </c>
      <c r="D419" s="461"/>
      <c r="E419" s="460" t="s">
        <v>294</v>
      </c>
      <c r="F419" s="462"/>
      <c r="G419" s="462"/>
      <c r="H419" s="462"/>
      <c r="I419" s="462"/>
      <c r="J419" s="462"/>
      <c r="K419" s="462"/>
      <c r="L419" s="462"/>
      <c r="M419" s="462"/>
      <c r="N419" s="461"/>
      <c r="P419" s="463" t="s">
        <v>409</v>
      </c>
      <c r="Q419" s="464"/>
      <c r="R419" s="464"/>
      <c r="S419" s="464"/>
      <c r="T419" s="464"/>
      <c r="U419" s="464"/>
      <c r="V419" s="464"/>
      <c r="W419" s="465"/>
      <c r="X419" s="7"/>
      <c r="Y419" s="7"/>
    </row>
    <row r="420" spans="3:25">
      <c r="C420" s="55" t="s">
        <v>277</v>
      </c>
      <c r="D420" s="185" t="b">
        <v>0</v>
      </c>
      <c r="E420" s="425"/>
      <c r="F420" s="388"/>
      <c r="G420" s="388"/>
      <c r="H420" s="388"/>
      <c r="I420" s="388"/>
      <c r="J420" s="388"/>
      <c r="K420" s="388"/>
      <c r="L420" s="388"/>
      <c r="M420" s="388"/>
      <c r="N420" s="389"/>
      <c r="X420" s="7"/>
      <c r="Y420" s="7"/>
    </row>
    <row r="421" spans="3:25" ht="16.2" thickBot="1">
      <c r="C421" s="55" t="s">
        <v>278</v>
      </c>
      <c r="D421" s="185" t="b">
        <v>0</v>
      </c>
      <c r="E421" s="425"/>
      <c r="F421" s="388"/>
      <c r="G421" s="388"/>
      <c r="H421" s="388"/>
      <c r="I421" s="388"/>
      <c r="J421" s="388"/>
      <c r="K421" s="388"/>
      <c r="L421" s="388"/>
      <c r="M421" s="388"/>
      <c r="N421" s="389"/>
      <c r="X421" s="7"/>
      <c r="Y421" s="7"/>
    </row>
    <row r="422" spans="3:25" ht="15.75" customHeight="1">
      <c r="C422" s="443" t="s">
        <v>279</v>
      </c>
      <c r="D422" s="445" t="b">
        <v>0</v>
      </c>
      <c r="E422" s="466" t="s">
        <v>281</v>
      </c>
      <c r="F422" s="467"/>
      <c r="G422" s="468"/>
      <c r="H422" s="376"/>
      <c r="I422" s="377"/>
      <c r="J422" s="378"/>
      <c r="K422" s="466" t="s">
        <v>284</v>
      </c>
      <c r="L422" s="467"/>
      <c r="M422" s="377"/>
      <c r="N422" s="378"/>
      <c r="P422" s="394" t="s">
        <v>399</v>
      </c>
      <c r="Q422" s="395"/>
      <c r="R422" s="395"/>
      <c r="S422" s="395"/>
      <c r="T422" s="395"/>
      <c r="U422" s="395"/>
      <c r="V422" s="395"/>
      <c r="W422" s="396"/>
      <c r="X422" s="7"/>
      <c r="Y422" s="7"/>
    </row>
    <row r="423" spans="3:25">
      <c r="C423" s="444"/>
      <c r="D423" s="446"/>
      <c r="E423" s="469"/>
      <c r="F423" s="470"/>
      <c r="G423" s="471"/>
      <c r="H423" s="379"/>
      <c r="I423" s="380"/>
      <c r="J423" s="381"/>
      <c r="K423" s="469"/>
      <c r="L423" s="470"/>
      <c r="M423" s="379"/>
      <c r="N423" s="381"/>
      <c r="P423" s="397"/>
      <c r="Q423" s="259"/>
      <c r="R423" s="259"/>
      <c r="S423" s="259"/>
      <c r="T423" s="259"/>
      <c r="U423" s="259"/>
      <c r="V423" s="259"/>
      <c r="W423" s="398"/>
      <c r="X423" s="7"/>
      <c r="Y423" s="7"/>
    </row>
    <row r="424" spans="3:25" ht="15.75" customHeight="1">
      <c r="C424" s="125" t="s">
        <v>280</v>
      </c>
      <c r="D424" s="186" t="b">
        <v>0</v>
      </c>
      <c r="E424" s="489" t="s">
        <v>282</v>
      </c>
      <c r="F424" s="490"/>
      <c r="G424" s="188" t="b">
        <v>0</v>
      </c>
      <c r="H424" s="438" t="s">
        <v>283</v>
      </c>
      <c r="I424" s="440"/>
      <c r="J424" s="188" t="b">
        <v>0</v>
      </c>
      <c r="K424" s="466" t="s">
        <v>284</v>
      </c>
      <c r="L424" s="468"/>
      <c r="M424" s="376"/>
      <c r="N424" s="378"/>
      <c r="P424" s="397" t="s">
        <v>400</v>
      </c>
      <c r="Q424" s="259"/>
      <c r="R424" s="259"/>
      <c r="S424" s="259"/>
      <c r="T424" s="259"/>
      <c r="U424" s="259"/>
      <c r="V424" s="259"/>
      <c r="W424" s="398"/>
      <c r="X424" s="7"/>
      <c r="Y424" s="7"/>
    </row>
    <row r="425" spans="3:25" ht="16.5" customHeight="1" thickBot="1">
      <c r="C425" s="126"/>
      <c r="D425" s="187"/>
      <c r="E425" s="438" t="s">
        <v>285</v>
      </c>
      <c r="F425" s="439"/>
      <c r="G425" s="439"/>
      <c r="H425" s="440"/>
      <c r="I425" s="441"/>
      <c r="J425" s="442"/>
      <c r="K425" s="469"/>
      <c r="L425" s="471"/>
      <c r="M425" s="379"/>
      <c r="N425" s="381"/>
      <c r="P425" s="399"/>
      <c r="Q425" s="400"/>
      <c r="R425" s="400"/>
      <c r="S425" s="400"/>
      <c r="T425" s="400"/>
      <c r="U425" s="400"/>
      <c r="V425" s="400"/>
      <c r="W425" s="401"/>
      <c r="X425" s="7"/>
      <c r="Y425" s="7"/>
    </row>
    <row r="426" spans="3:25">
      <c r="C426" s="443" t="s">
        <v>145</v>
      </c>
      <c r="D426" s="445" t="b">
        <v>0</v>
      </c>
      <c r="E426" s="376"/>
      <c r="F426" s="377"/>
      <c r="G426" s="377"/>
      <c r="H426" s="377"/>
      <c r="I426" s="377"/>
      <c r="J426" s="377"/>
      <c r="K426" s="377"/>
      <c r="L426" s="377"/>
      <c r="M426" s="377"/>
      <c r="N426" s="378"/>
      <c r="X426" s="7"/>
      <c r="Y426" s="7"/>
    </row>
    <row r="427" spans="3:25">
      <c r="C427" s="444"/>
      <c r="D427" s="446"/>
      <c r="E427" s="379"/>
      <c r="F427" s="380"/>
      <c r="G427" s="380"/>
      <c r="H427" s="380"/>
      <c r="I427" s="380"/>
      <c r="J427" s="380"/>
      <c r="K427" s="380"/>
      <c r="L427" s="380"/>
      <c r="M427" s="380"/>
      <c r="N427" s="381"/>
      <c r="X427" s="7"/>
      <c r="Y427" s="7"/>
    </row>
    <row r="428" spans="3:25" ht="16.2" thickBot="1">
      <c r="C428" s="121"/>
      <c r="D428" s="29"/>
      <c r="E428" s="30"/>
      <c r="F428" s="30"/>
      <c r="G428" s="30"/>
      <c r="H428" s="30"/>
      <c r="I428" s="30"/>
      <c r="J428" s="30"/>
      <c r="K428" s="30"/>
      <c r="L428" s="30"/>
      <c r="M428" s="30"/>
      <c r="N428" s="122"/>
      <c r="X428" s="7"/>
      <c r="Y428" s="7"/>
    </row>
    <row r="429" spans="3:25" ht="21" customHeight="1">
      <c r="C429" s="447" t="s">
        <v>286</v>
      </c>
      <c r="D429" s="448"/>
      <c r="E429" s="449"/>
      <c r="F429" s="447" t="s">
        <v>42</v>
      </c>
      <c r="G429" s="449"/>
      <c r="H429" s="453" t="s">
        <v>287</v>
      </c>
      <c r="I429" s="454"/>
      <c r="J429" s="453" t="s">
        <v>288</v>
      </c>
      <c r="K429" s="454"/>
      <c r="L429" s="457" t="s">
        <v>289</v>
      </c>
      <c r="M429" s="459"/>
      <c r="N429" s="122"/>
      <c r="P429" s="394" t="s">
        <v>401</v>
      </c>
      <c r="Q429" s="395"/>
      <c r="R429" s="395"/>
      <c r="S429" s="395"/>
      <c r="T429" s="395"/>
      <c r="U429" s="395"/>
      <c r="V429" s="395"/>
      <c r="W429" s="396"/>
      <c r="X429" s="7"/>
      <c r="Y429" s="7"/>
    </row>
    <row r="430" spans="3:25" ht="15" customHeight="1">
      <c r="C430" s="450"/>
      <c r="D430" s="451"/>
      <c r="E430" s="452"/>
      <c r="F430" s="450"/>
      <c r="G430" s="452"/>
      <c r="H430" s="455"/>
      <c r="I430" s="456"/>
      <c r="J430" s="455"/>
      <c r="K430" s="456"/>
      <c r="L430" s="458"/>
      <c r="M430" s="459"/>
      <c r="N430" s="122"/>
      <c r="P430" s="397"/>
      <c r="Q430" s="259"/>
      <c r="R430" s="259"/>
      <c r="S430" s="259"/>
      <c r="T430" s="259"/>
      <c r="U430" s="259"/>
      <c r="V430" s="259"/>
      <c r="W430" s="398"/>
      <c r="X430" s="7"/>
      <c r="Y430" s="7"/>
    </row>
    <row r="431" spans="3:25" ht="15.75" customHeight="1">
      <c r="C431" s="431" t="s">
        <v>36</v>
      </c>
      <c r="D431" s="432"/>
      <c r="E431" s="433"/>
      <c r="F431" s="267"/>
      <c r="G431" s="269"/>
      <c r="H431" s="267"/>
      <c r="I431" s="269"/>
      <c r="J431" s="267"/>
      <c r="K431" s="269"/>
      <c r="L431" s="143"/>
      <c r="N431" s="122"/>
      <c r="P431" s="397" t="s">
        <v>375</v>
      </c>
      <c r="Q431" s="259"/>
      <c r="R431" s="259"/>
      <c r="S431" s="259"/>
      <c r="T431" s="259"/>
      <c r="U431" s="259"/>
      <c r="V431" s="259"/>
      <c r="W431" s="398"/>
    </row>
    <row r="432" spans="3:25">
      <c r="C432" s="431" t="s">
        <v>37</v>
      </c>
      <c r="D432" s="432"/>
      <c r="E432" s="433"/>
      <c r="F432" s="267"/>
      <c r="G432" s="269"/>
      <c r="H432" s="267"/>
      <c r="I432" s="269"/>
      <c r="J432" s="267"/>
      <c r="K432" s="269"/>
      <c r="L432" s="143"/>
      <c r="N432" s="122"/>
      <c r="P432" s="397"/>
      <c r="Q432" s="259"/>
      <c r="R432" s="259"/>
      <c r="S432" s="259"/>
      <c r="T432" s="259"/>
      <c r="U432" s="259"/>
      <c r="V432" s="259"/>
      <c r="W432" s="398"/>
    </row>
    <row r="433" spans="3:23" ht="15.75" customHeight="1">
      <c r="C433" s="431" t="s">
        <v>74</v>
      </c>
      <c r="D433" s="432"/>
      <c r="E433" s="433"/>
      <c r="F433" s="267"/>
      <c r="G433" s="269"/>
      <c r="H433" s="267"/>
      <c r="I433" s="269"/>
      <c r="J433" s="267"/>
      <c r="K433" s="269"/>
      <c r="L433" s="143"/>
      <c r="N433" s="122"/>
      <c r="P433" s="397" t="s">
        <v>402</v>
      </c>
      <c r="Q433" s="259"/>
      <c r="R433" s="259"/>
      <c r="S433" s="259"/>
      <c r="T433" s="259"/>
      <c r="U433" s="259"/>
      <c r="V433" s="259"/>
      <c r="W433" s="398"/>
    </row>
    <row r="434" spans="3:23" ht="16.2" customHeight="1" thickBot="1">
      <c r="C434" s="431" t="s">
        <v>73</v>
      </c>
      <c r="D434" s="432"/>
      <c r="E434" s="433"/>
      <c r="F434" s="267"/>
      <c r="G434" s="269"/>
      <c r="H434" s="267"/>
      <c r="I434" s="269"/>
      <c r="J434" s="267"/>
      <c r="K434" s="269"/>
      <c r="L434" s="143"/>
      <c r="N434" s="122"/>
      <c r="P434" s="399" t="s">
        <v>403</v>
      </c>
      <c r="Q434" s="400"/>
      <c r="R434" s="400"/>
      <c r="S434" s="400"/>
      <c r="T434" s="400"/>
      <c r="U434" s="400"/>
      <c r="V434" s="400"/>
      <c r="W434" s="401"/>
    </row>
    <row r="435" spans="3:23">
      <c r="C435" s="431" t="s">
        <v>39</v>
      </c>
      <c r="D435" s="432"/>
      <c r="E435" s="433"/>
      <c r="F435" s="267"/>
      <c r="G435" s="269"/>
      <c r="H435" s="267"/>
      <c r="I435" s="269"/>
      <c r="J435" s="267"/>
      <c r="K435" s="269"/>
      <c r="L435" s="143"/>
      <c r="N435" s="122"/>
    </row>
    <row r="436" spans="3:23" ht="16.2" thickBot="1">
      <c r="C436" s="124"/>
      <c r="D436" s="30"/>
      <c r="E436" s="30"/>
      <c r="F436" s="26"/>
      <c r="G436" s="26"/>
      <c r="H436" s="26"/>
      <c r="I436" s="26"/>
      <c r="J436" s="26"/>
      <c r="K436" s="26"/>
      <c r="N436" s="122"/>
    </row>
    <row r="437" spans="3:23" ht="16.2" customHeight="1">
      <c r="C437" s="434" t="s">
        <v>290</v>
      </c>
      <c r="D437" s="435"/>
      <c r="E437" s="436"/>
      <c r="F437" s="237" t="s">
        <v>294</v>
      </c>
      <c r="G437" s="238"/>
      <c r="H437" s="238"/>
      <c r="I437" s="238"/>
      <c r="J437" s="238"/>
      <c r="K437" s="238"/>
      <c r="L437" s="437"/>
      <c r="N437" s="122"/>
      <c r="P437" s="394" t="s">
        <v>376</v>
      </c>
      <c r="Q437" s="395"/>
      <c r="R437" s="395"/>
      <c r="S437" s="395"/>
      <c r="T437" s="395"/>
      <c r="U437" s="395"/>
      <c r="V437" s="395"/>
      <c r="W437" s="396"/>
    </row>
    <row r="438" spans="3:23">
      <c r="C438" s="431" t="s">
        <v>291</v>
      </c>
      <c r="D438" s="432"/>
      <c r="E438" s="189" t="b">
        <v>0</v>
      </c>
      <c r="F438" s="376"/>
      <c r="G438" s="377"/>
      <c r="H438" s="377"/>
      <c r="I438" s="377"/>
      <c r="J438" s="377"/>
      <c r="K438" s="377"/>
      <c r="L438" s="378"/>
      <c r="N438" s="122"/>
      <c r="P438" s="397"/>
      <c r="Q438" s="259"/>
      <c r="R438" s="259"/>
      <c r="S438" s="259"/>
      <c r="T438" s="259"/>
      <c r="U438" s="259"/>
      <c r="V438" s="259"/>
      <c r="W438" s="398"/>
    </row>
    <row r="439" spans="3:23" ht="16.2" thickBot="1">
      <c r="C439" s="431" t="s">
        <v>292</v>
      </c>
      <c r="D439" s="432"/>
      <c r="E439" s="190" t="b">
        <v>0</v>
      </c>
      <c r="F439" s="429"/>
      <c r="G439" s="224"/>
      <c r="H439" s="224"/>
      <c r="I439" s="224"/>
      <c r="J439" s="224"/>
      <c r="K439" s="224"/>
      <c r="L439" s="430"/>
      <c r="N439" s="122"/>
      <c r="P439" s="399"/>
      <c r="Q439" s="400"/>
      <c r="R439" s="400"/>
      <c r="S439" s="400"/>
      <c r="T439" s="400"/>
      <c r="U439" s="400"/>
      <c r="V439" s="400"/>
      <c r="W439" s="401"/>
    </row>
    <row r="440" spans="3:23" ht="16.05" customHeight="1">
      <c r="C440" s="431" t="s">
        <v>293</v>
      </c>
      <c r="D440" s="432"/>
      <c r="E440" s="190" t="b">
        <v>0</v>
      </c>
      <c r="F440" s="379"/>
      <c r="G440" s="380"/>
      <c r="H440" s="380"/>
      <c r="I440" s="380"/>
      <c r="J440" s="380"/>
      <c r="K440" s="380"/>
      <c r="L440" s="381"/>
      <c r="N440" s="122"/>
    </row>
    <row r="441" spans="3:23" ht="16.2" thickBot="1">
      <c r="C441" s="123"/>
      <c r="N441" s="122"/>
    </row>
    <row r="442" spans="3:23" ht="15.75" customHeight="1">
      <c r="C442" s="236" t="s">
        <v>295</v>
      </c>
      <c r="D442" s="493"/>
      <c r="E442" s="237" t="s">
        <v>70</v>
      </c>
      <c r="F442" s="437"/>
      <c r="G442" s="237" t="s">
        <v>60</v>
      </c>
      <c r="H442" s="437"/>
      <c r="I442" s="237" t="s">
        <v>294</v>
      </c>
      <c r="J442" s="238"/>
      <c r="K442" s="238"/>
      <c r="L442" s="238"/>
      <c r="M442" s="238"/>
      <c r="N442" s="437"/>
      <c r="P442" s="394" t="s">
        <v>377</v>
      </c>
      <c r="Q442" s="395"/>
      <c r="R442" s="395"/>
      <c r="S442" s="395"/>
      <c r="T442" s="395"/>
      <c r="U442" s="395"/>
      <c r="V442" s="395"/>
      <c r="W442" s="396"/>
    </row>
    <row r="443" spans="3:23">
      <c r="C443" s="425"/>
      <c r="D443" s="389"/>
      <c r="E443" s="425"/>
      <c r="F443" s="389"/>
      <c r="G443" s="425"/>
      <c r="H443" s="389"/>
      <c r="I443" s="376"/>
      <c r="J443" s="377"/>
      <c r="K443" s="377"/>
      <c r="L443" s="377"/>
      <c r="M443" s="377"/>
      <c r="N443" s="378"/>
      <c r="P443" s="397"/>
      <c r="Q443" s="259"/>
      <c r="R443" s="259"/>
      <c r="S443" s="259"/>
      <c r="T443" s="259"/>
      <c r="U443" s="259"/>
      <c r="V443" s="259"/>
      <c r="W443" s="398"/>
    </row>
    <row r="444" spans="3:23">
      <c r="C444" s="425"/>
      <c r="D444" s="389"/>
      <c r="E444" s="425"/>
      <c r="F444" s="389"/>
      <c r="G444" s="425"/>
      <c r="H444" s="389"/>
      <c r="I444" s="429"/>
      <c r="J444" s="224"/>
      <c r="K444" s="224"/>
      <c r="L444" s="224"/>
      <c r="M444" s="224"/>
      <c r="N444" s="430"/>
      <c r="P444" s="397"/>
      <c r="Q444" s="259"/>
      <c r="R444" s="259"/>
      <c r="S444" s="259"/>
      <c r="T444" s="259"/>
      <c r="U444" s="259"/>
      <c r="V444" s="259"/>
      <c r="W444" s="398"/>
    </row>
    <row r="445" spans="3:23" ht="16.2" thickBot="1">
      <c r="C445" s="425"/>
      <c r="D445" s="389"/>
      <c r="E445" s="425"/>
      <c r="F445" s="389"/>
      <c r="G445" s="425"/>
      <c r="H445" s="389"/>
      <c r="I445" s="429"/>
      <c r="J445" s="224"/>
      <c r="K445" s="224"/>
      <c r="L445" s="224"/>
      <c r="M445" s="224"/>
      <c r="N445" s="430"/>
      <c r="P445" s="399"/>
      <c r="Q445" s="400"/>
      <c r="R445" s="400"/>
      <c r="S445" s="400"/>
      <c r="T445" s="400"/>
      <c r="U445" s="400"/>
      <c r="V445" s="400"/>
      <c r="W445" s="401"/>
    </row>
    <row r="446" spans="3:23">
      <c r="C446" s="425"/>
      <c r="D446" s="389"/>
      <c r="E446" s="425"/>
      <c r="F446" s="389"/>
      <c r="G446" s="425"/>
      <c r="H446" s="389"/>
      <c r="I446" s="429"/>
      <c r="J446" s="224"/>
      <c r="K446" s="224"/>
      <c r="L446" s="224"/>
      <c r="M446" s="224"/>
      <c r="N446" s="430"/>
    </row>
    <row r="447" spans="3:23">
      <c r="C447" s="425"/>
      <c r="D447" s="389"/>
      <c r="E447" s="425"/>
      <c r="F447" s="389"/>
      <c r="G447" s="425"/>
      <c r="H447" s="389"/>
      <c r="I447" s="429"/>
      <c r="J447" s="224"/>
      <c r="K447" s="224"/>
      <c r="L447" s="224"/>
      <c r="M447" s="224"/>
      <c r="N447" s="430"/>
    </row>
    <row r="448" spans="3:23">
      <c r="C448" s="425"/>
      <c r="D448" s="389"/>
      <c r="E448" s="425"/>
      <c r="F448" s="389"/>
      <c r="G448" s="425"/>
      <c r="H448" s="389"/>
      <c r="I448" s="379"/>
      <c r="J448" s="380"/>
      <c r="K448" s="380"/>
      <c r="L448" s="380"/>
      <c r="M448" s="380"/>
      <c r="N448" s="381"/>
    </row>
    <row r="449" spans="3:23" ht="15.75" customHeight="1" thickBot="1">
      <c r="C449" s="123"/>
      <c r="N449" s="122"/>
    </row>
    <row r="450" spans="3:23" ht="15.75" customHeight="1">
      <c r="C450" s="434" t="s">
        <v>298</v>
      </c>
      <c r="D450" s="435"/>
      <c r="E450" s="436"/>
      <c r="F450" s="237" t="s">
        <v>312</v>
      </c>
      <c r="G450" s="238"/>
      <c r="H450" s="238"/>
      <c r="I450" s="437"/>
      <c r="J450" s="237" t="s">
        <v>294</v>
      </c>
      <c r="K450" s="238"/>
      <c r="L450" s="238"/>
      <c r="M450" s="238"/>
      <c r="N450" s="437"/>
      <c r="P450" s="382" t="s">
        <v>404</v>
      </c>
      <c r="Q450" s="383"/>
      <c r="R450" s="383"/>
      <c r="S450" s="383"/>
      <c r="T450" s="383"/>
      <c r="U450" s="383"/>
      <c r="V450" s="383"/>
      <c r="W450" s="384"/>
    </row>
    <row r="451" spans="3:23" ht="15.75" customHeight="1">
      <c r="C451" s="422" t="s">
        <v>304</v>
      </c>
      <c r="D451" s="423"/>
      <c r="E451" s="424"/>
      <c r="F451" s="425"/>
      <c r="G451" s="388"/>
      <c r="H451" s="388"/>
      <c r="I451" s="389"/>
      <c r="J451" s="425"/>
      <c r="K451" s="388"/>
      <c r="L451" s="388"/>
      <c r="M451" s="388"/>
      <c r="N451" s="389"/>
      <c r="P451" s="402"/>
      <c r="Q451" s="403"/>
      <c r="R451" s="403"/>
      <c r="S451" s="403"/>
      <c r="T451" s="403"/>
      <c r="U451" s="403"/>
      <c r="V451" s="403"/>
      <c r="W451" s="404"/>
    </row>
    <row r="452" spans="3:23" ht="16.2" customHeight="1" thickBot="1">
      <c r="C452" s="422" t="s">
        <v>305</v>
      </c>
      <c r="D452" s="423"/>
      <c r="E452" s="424"/>
      <c r="F452" s="425"/>
      <c r="G452" s="388"/>
      <c r="H452" s="388"/>
      <c r="I452" s="389"/>
      <c r="J452" s="425"/>
      <c r="K452" s="388"/>
      <c r="L452" s="388"/>
      <c r="M452" s="388"/>
      <c r="N452" s="389"/>
      <c r="P452" s="385"/>
      <c r="Q452" s="386"/>
      <c r="R452" s="386"/>
      <c r="S452" s="386"/>
      <c r="T452" s="386"/>
      <c r="U452" s="386"/>
      <c r="V452" s="386"/>
      <c r="W452" s="387"/>
    </row>
    <row r="453" spans="3:23" ht="30.45" customHeight="1">
      <c r="C453" s="422" t="s">
        <v>306</v>
      </c>
      <c r="D453" s="423"/>
      <c r="E453" s="424"/>
      <c r="F453" s="425"/>
      <c r="G453" s="388"/>
      <c r="H453" s="388"/>
      <c r="I453" s="389"/>
      <c r="J453" s="425"/>
      <c r="K453" s="388"/>
      <c r="L453" s="388"/>
      <c r="M453" s="388"/>
      <c r="N453" s="389"/>
      <c r="P453" s="7"/>
      <c r="Q453" s="7"/>
      <c r="R453" s="7"/>
      <c r="S453" s="7"/>
      <c r="T453" s="7"/>
      <c r="U453" s="7"/>
      <c r="V453" s="7"/>
      <c r="W453" s="7"/>
    </row>
    <row r="454" spans="3:23">
      <c r="C454" s="422" t="s">
        <v>307</v>
      </c>
      <c r="D454" s="423"/>
      <c r="E454" s="424"/>
      <c r="F454" s="425"/>
      <c r="G454" s="388"/>
      <c r="H454" s="388"/>
      <c r="I454" s="389"/>
      <c r="J454" s="425"/>
      <c r="K454" s="388"/>
      <c r="L454" s="388"/>
      <c r="M454" s="388"/>
      <c r="N454" s="389"/>
    </row>
    <row r="455" spans="3:23">
      <c r="C455" s="422" t="s">
        <v>308</v>
      </c>
      <c r="D455" s="423"/>
      <c r="E455" s="424"/>
      <c r="F455" s="426" t="s">
        <v>313</v>
      </c>
      <c r="G455" s="427"/>
      <c r="H455" s="427"/>
      <c r="I455" s="428"/>
      <c r="J455" s="425"/>
      <c r="K455" s="388"/>
      <c r="L455" s="388"/>
      <c r="M455" s="388"/>
      <c r="N455" s="389"/>
    </row>
    <row r="456" spans="3:23">
      <c r="C456" s="370" t="s">
        <v>309</v>
      </c>
      <c r="D456" s="372"/>
      <c r="E456" s="373"/>
      <c r="F456" s="376"/>
      <c r="G456" s="377"/>
      <c r="H456" s="377"/>
      <c r="I456" s="378"/>
      <c r="J456" s="191" t="b">
        <v>0</v>
      </c>
      <c r="K456" s="409" t="s">
        <v>314</v>
      </c>
      <c r="L456" s="409"/>
      <c r="M456" s="193" t="b">
        <v>0</v>
      </c>
      <c r="N456" s="34" t="s">
        <v>315</v>
      </c>
    </row>
    <row r="457" spans="3:23" ht="16.2" thickBot="1">
      <c r="C457" s="371"/>
      <c r="D457" s="374"/>
      <c r="E457" s="375"/>
      <c r="F457" s="379"/>
      <c r="G457" s="380"/>
      <c r="H457" s="380"/>
      <c r="I457" s="381"/>
      <c r="J457" s="192" t="b">
        <v>0</v>
      </c>
      <c r="K457" s="415" t="s">
        <v>322</v>
      </c>
      <c r="L457" s="415"/>
      <c r="M457" s="37"/>
      <c r="N457" s="36"/>
    </row>
    <row r="458" spans="3:23" ht="15.75" customHeight="1">
      <c r="C458" s="370" t="s">
        <v>310</v>
      </c>
      <c r="D458" s="372"/>
      <c r="E458" s="373"/>
      <c r="F458" s="408" t="s">
        <v>313</v>
      </c>
      <c r="G458" s="409"/>
      <c r="H458" s="409"/>
      <c r="I458" s="410"/>
      <c r="J458" s="127" t="s">
        <v>316</v>
      </c>
      <c r="K458" s="472"/>
      <c r="L458" s="472"/>
      <c r="M458" s="472"/>
      <c r="N458" s="473"/>
      <c r="P458" s="382" t="s">
        <v>405</v>
      </c>
      <c r="Q458" s="383"/>
      <c r="R458" s="383"/>
      <c r="S458" s="383"/>
      <c r="T458" s="383"/>
      <c r="U458" s="383"/>
      <c r="V458" s="383"/>
      <c r="W458" s="384"/>
    </row>
    <row r="459" spans="3:23">
      <c r="C459" s="405"/>
      <c r="D459" s="406"/>
      <c r="E459" s="407"/>
      <c r="F459" s="411"/>
      <c r="G459" s="412"/>
      <c r="H459" s="412"/>
      <c r="I459" s="413"/>
      <c r="J459" s="127" t="s">
        <v>317</v>
      </c>
      <c r="K459" s="193" t="b">
        <v>0</v>
      </c>
      <c r="L459" s="33" t="s">
        <v>318</v>
      </c>
      <c r="M459" s="193" t="b">
        <v>0</v>
      </c>
      <c r="N459" s="34" t="s">
        <v>320</v>
      </c>
      <c r="P459" s="402"/>
      <c r="Q459" s="403"/>
      <c r="R459" s="403"/>
      <c r="S459" s="403"/>
      <c r="T459" s="403"/>
      <c r="U459" s="403"/>
      <c r="V459" s="403"/>
      <c r="W459" s="404"/>
    </row>
    <row r="460" spans="3:23" ht="16.2" thickBot="1">
      <c r="C460" s="371"/>
      <c r="D460" s="374"/>
      <c r="E460" s="375"/>
      <c r="F460" s="414"/>
      <c r="G460" s="415"/>
      <c r="H460" s="415"/>
      <c r="I460" s="416"/>
      <c r="J460" s="195"/>
      <c r="K460" s="194" t="b">
        <v>0</v>
      </c>
      <c r="L460" s="35" t="s">
        <v>319</v>
      </c>
      <c r="M460" s="194" t="b">
        <v>0</v>
      </c>
      <c r="N460" s="36" t="s">
        <v>148</v>
      </c>
      <c r="P460" s="385"/>
      <c r="Q460" s="386"/>
      <c r="R460" s="386"/>
      <c r="S460" s="386"/>
      <c r="T460" s="386"/>
      <c r="U460" s="386"/>
      <c r="V460" s="386"/>
      <c r="W460" s="387"/>
    </row>
    <row r="461" spans="3:23" ht="31.05" customHeight="1" thickBot="1">
      <c r="C461" s="370" t="s">
        <v>311</v>
      </c>
      <c r="D461" s="372"/>
      <c r="E461" s="373"/>
      <c r="F461" s="376"/>
      <c r="G461" s="377"/>
      <c r="H461" s="377"/>
      <c r="I461" s="378"/>
      <c r="J461" s="138" t="s">
        <v>316</v>
      </c>
      <c r="K461" s="388"/>
      <c r="L461" s="388"/>
      <c r="M461" s="388"/>
      <c r="N461" s="389"/>
      <c r="P461" s="419" t="s">
        <v>406</v>
      </c>
      <c r="Q461" s="420"/>
      <c r="R461" s="420"/>
      <c r="S461" s="420"/>
      <c r="T461" s="420"/>
      <c r="U461" s="420"/>
      <c r="V461" s="420"/>
      <c r="W461" s="421"/>
    </row>
    <row r="462" spans="3:23" ht="31.05" customHeight="1" thickBot="1">
      <c r="C462" s="371"/>
      <c r="D462" s="374"/>
      <c r="E462" s="375"/>
      <c r="F462" s="379"/>
      <c r="G462" s="380"/>
      <c r="H462" s="380"/>
      <c r="I462" s="381"/>
      <c r="J462" s="128" t="s">
        <v>321</v>
      </c>
      <c r="K462" s="388"/>
      <c r="L462" s="388"/>
      <c r="M462" s="388"/>
      <c r="N462" s="389"/>
    </row>
    <row r="463" spans="3:23" ht="36.450000000000003" customHeight="1">
      <c r="C463" s="370" t="s">
        <v>79</v>
      </c>
      <c r="D463" s="372"/>
      <c r="E463" s="373"/>
      <c r="F463" s="376"/>
      <c r="G463" s="377"/>
      <c r="H463" s="377"/>
      <c r="I463" s="378"/>
      <c r="J463" s="376"/>
      <c r="K463" s="377"/>
      <c r="L463" s="377"/>
      <c r="M463" s="377"/>
      <c r="N463" s="378"/>
      <c r="P463" s="382" t="s">
        <v>407</v>
      </c>
      <c r="Q463" s="383"/>
      <c r="R463" s="383"/>
      <c r="S463" s="383"/>
      <c r="T463" s="383"/>
      <c r="U463" s="383"/>
      <c r="V463" s="383"/>
      <c r="W463" s="384"/>
    </row>
    <row r="464" spans="3:23" ht="45.75" customHeight="1" thickBot="1">
      <c r="C464" s="371"/>
      <c r="D464" s="374"/>
      <c r="E464" s="375"/>
      <c r="F464" s="379"/>
      <c r="G464" s="380"/>
      <c r="H464" s="380"/>
      <c r="I464" s="381"/>
      <c r="J464" s="379"/>
      <c r="K464" s="380"/>
      <c r="L464" s="380"/>
      <c r="M464" s="380"/>
      <c r="N464" s="381"/>
      <c r="P464" s="385"/>
      <c r="Q464" s="386"/>
      <c r="R464" s="386"/>
      <c r="S464" s="386"/>
      <c r="T464" s="386"/>
      <c r="U464" s="386"/>
      <c r="V464" s="386"/>
      <c r="W464" s="387"/>
    </row>
    <row r="465" spans="3:25">
      <c r="C465" s="139" t="s">
        <v>373</v>
      </c>
      <c r="D465" s="137"/>
      <c r="E465" s="137"/>
      <c r="F465" s="137"/>
      <c r="G465" s="137"/>
      <c r="H465" s="137"/>
      <c r="I465" s="137"/>
      <c r="J465" s="137"/>
      <c r="K465" s="137"/>
      <c r="L465" s="388"/>
      <c r="M465" s="388"/>
      <c r="N465" s="389"/>
    </row>
    <row r="468" spans="3:25" ht="21.6" thickBot="1">
      <c r="C468" s="219" t="s">
        <v>341</v>
      </c>
      <c r="D468" s="220"/>
      <c r="E468" s="220"/>
      <c r="F468" s="220"/>
      <c r="G468" s="220"/>
      <c r="H468" s="220"/>
      <c r="I468" s="220"/>
      <c r="J468" s="220"/>
      <c r="K468" s="220"/>
      <c r="L468" s="220"/>
      <c r="M468" s="220"/>
      <c r="N468" s="221"/>
      <c r="P468" s="7"/>
      <c r="Q468" s="7"/>
      <c r="R468" s="7"/>
      <c r="S468" s="7"/>
      <c r="T468" s="7"/>
      <c r="U468" s="7"/>
      <c r="V468" s="7"/>
      <c r="W468" s="7"/>
    </row>
    <row r="469" spans="3:25" ht="16.2" thickBot="1">
      <c r="C469" s="460" t="s">
        <v>301</v>
      </c>
      <c r="D469" s="461"/>
      <c r="E469" s="460" t="s">
        <v>294</v>
      </c>
      <c r="F469" s="462"/>
      <c r="G469" s="462"/>
      <c r="H469" s="462"/>
      <c r="I469" s="462"/>
      <c r="J469" s="462"/>
      <c r="K469" s="462"/>
      <c r="L469" s="462"/>
      <c r="M469" s="462"/>
      <c r="N469" s="461"/>
      <c r="P469" s="463" t="s">
        <v>409</v>
      </c>
      <c r="Q469" s="464"/>
      <c r="R469" s="464"/>
      <c r="S469" s="464"/>
      <c r="T469" s="464"/>
      <c r="U469" s="464"/>
      <c r="V469" s="464"/>
      <c r="W469" s="465"/>
      <c r="X469" s="7"/>
      <c r="Y469" s="7"/>
    </row>
    <row r="470" spans="3:25">
      <c r="C470" s="55" t="s">
        <v>277</v>
      </c>
      <c r="D470" s="185" t="b">
        <v>0</v>
      </c>
      <c r="E470" s="425"/>
      <c r="F470" s="388"/>
      <c r="G470" s="388"/>
      <c r="H470" s="388"/>
      <c r="I470" s="388"/>
      <c r="J470" s="388"/>
      <c r="K470" s="388"/>
      <c r="L470" s="388"/>
      <c r="M470" s="388"/>
      <c r="N470" s="389"/>
      <c r="X470" s="7"/>
      <c r="Y470" s="7"/>
    </row>
    <row r="471" spans="3:25" ht="16.2" thickBot="1">
      <c r="C471" s="55" t="s">
        <v>278</v>
      </c>
      <c r="D471" s="185" t="b">
        <v>0</v>
      </c>
      <c r="E471" s="425"/>
      <c r="F471" s="388"/>
      <c r="G471" s="388"/>
      <c r="H471" s="388"/>
      <c r="I471" s="388"/>
      <c r="J471" s="388"/>
      <c r="K471" s="388"/>
      <c r="L471" s="388"/>
      <c r="M471" s="388"/>
      <c r="N471" s="389"/>
      <c r="X471" s="7"/>
      <c r="Y471" s="7"/>
    </row>
    <row r="472" spans="3:25" ht="15.75" customHeight="1">
      <c r="C472" s="443" t="s">
        <v>279</v>
      </c>
      <c r="D472" s="445" t="b">
        <v>0</v>
      </c>
      <c r="E472" s="466" t="s">
        <v>281</v>
      </c>
      <c r="F472" s="467"/>
      <c r="G472" s="468"/>
      <c r="H472" s="376"/>
      <c r="I472" s="377"/>
      <c r="J472" s="378"/>
      <c r="K472" s="466" t="s">
        <v>284</v>
      </c>
      <c r="L472" s="467"/>
      <c r="M472" s="377"/>
      <c r="N472" s="378"/>
      <c r="P472" s="394" t="s">
        <v>399</v>
      </c>
      <c r="Q472" s="395"/>
      <c r="R472" s="395"/>
      <c r="S472" s="395"/>
      <c r="T472" s="395"/>
      <c r="U472" s="395"/>
      <c r="V472" s="395"/>
      <c r="W472" s="396"/>
      <c r="X472" s="7"/>
      <c r="Y472" s="7"/>
    </row>
    <row r="473" spans="3:25">
      <c r="C473" s="444"/>
      <c r="D473" s="446"/>
      <c r="E473" s="469"/>
      <c r="F473" s="470"/>
      <c r="G473" s="471"/>
      <c r="H473" s="379"/>
      <c r="I473" s="380"/>
      <c r="J473" s="381"/>
      <c r="K473" s="469"/>
      <c r="L473" s="470"/>
      <c r="M473" s="379"/>
      <c r="N473" s="381"/>
      <c r="P473" s="397"/>
      <c r="Q473" s="259"/>
      <c r="R473" s="259"/>
      <c r="S473" s="259"/>
      <c r="T473" s="259"/>
      <c r="U473" s="259"/>
      <c r="V473" s="259"/>
      <c r="W473" s="398"/>
      <c r="X473" s="7"/>
      <c r="Y473" s="7"/>
    </row>
    <row r="474" spans="3:25" ht="15.75" customHeight="1">
      <c r="C474" s="125" t="s">
        <v>280</v>
      </c>
      <c r="D474" s="186" t="b">
        <v>0</v>
      </c>
      <c r="E474" s="489" t="s">
        <v>282</v>
      </c>
      <c r="F474" s="490"/>
      <c r="G474" s="188" t="b">
        <v>0</v>
      </c>
      <c r="H474" s="438" t="s">
        <v>283</v>
      </c>
      <c r="I474" s="440"/>
      <c r="J474" s="188" t="b">
        <v>0</v>
      </c>
      <c r="K474" s="466" t="s">
        <v>284</v>
      </c>
      <c r="L474" s="468"/>
      <c r="M474" s="376"/>
      <c r="N474" s="378"/>
      <c r="P474" s="397" t="s">
        <v>400</v>
      </c>
      <c r="Q474" s="259"/>
      <c r="R474" s="259"/>
      <c r="S474" s="259"/>
      <c r="T474" s="259"/>
      <c r="U474" s="259"/>
      <c r="V474" s="259"/>
      <c r="W474" s="398"/>
      <c r="X474" s="7"/>
      <c r="Y474" s="7"/>
    </row>
    <row r="475" spans="3:25" ht="16.5" customHeight="1" thickBot="1">
      <c r="C475" s="126"/>
      <c r="D475" s="187"/>
      <c r="E475" s="438" t="s">
        <v>285</v>
      </c>
      <c r="F475" s="439"/>
      <c r="G475" s="439"/>
      <c r="H475" s="440"/>
      <c r="I475" s="441"/>
      <c r="J475" s="442"/>
      <c r="K475" s="469"/>
      <c r="L475" s="471"/>
      <c r="M475" s="379"/>
      <c r="N475" s="381"/>
      <c r="P475" s="399"/>
      <c r="Q475" s="400"/>
      <c r="R475" s="400"/>
      <c r="S475" s="400"/>
      <c r="T475" s="400"/>
      <c r="U475" s="400"/>
      <c r="V475" s="400"/>
      <c r="W475" s="401"/>
      <c r="X475" s="7"/>
      <c r="Y475" s="7"/>
    </row>
    <row r="476" spans="3:25">
      <c r="C476" s="443" t="s">
        <v>145</v>
      </c>
      <c r="D476" s="445" t="b">
        <v>0</v>
      </c>
      <c r="E476" s="376"/>
      <c r="F476" s="377"/>
      <c r="G476" s="377"/>
      <c r="H476" s="377"/>
      <c r="I476" s="377"/>
      <c r="J476" s="377"/>
      <c r="K476" s="377"/>
      <c r="L476" s="377"/>
      <c r="M476" s="377"/>
      <c r="N476" s="378"/>
      <c r="X476" s="7"/>
      <c r="Y476" s="7"/>
    </row>
    <row r="477" spans="3:25">
      <c r="C477" s="444"/>
      <c r="D477" s="446"/>
      <c r="E477" s="379"/>
      <c r="F477" s="380"/>
      <c r="G477" s="380"/>
      <c r="H477" s="380"/>
      <c r="I477" s="380"/>
      <c r="J477" s="380"/>
      <c r="K477" s="380"/>
      <c r="L477" s="380"/>
      <c r="M477" s="380"/>
      <c r="N477" s="381"/>
      <c r="X477" s="7"/>
      <c r="Y477" s="7"/>
    </row>
    <row r="478" spans="3:25" ht="16.2" thickBot="1">
      <c r="C478" s="121"/>
      <c r="D478" s="29"/>
      <c r="E478" s="30"/>
      <c r="F478" s="30"/>
      <c r="G478" s="30"/>
      <c r="H478" s="30"/>
      <c r="I478" s="30"/>
      <c r="J478" s="30"/>
      <c r="K478" s="30"/>
      <c r="L478" s="30"/>
      <c r="M478" s="30"/>
      <c r="N478" s="122"/>
      <c r="X478" s="7"/>
      <c r="Y478" s="7"/>
    </row>
    <row r="479" spans="3:25" ht="21" customHeight="1">
      <c r="C479" s="447" t="s">
        <v>286</v>
      </c>
      <c r="D479" s="448"/>
      <c r="E479" s="449"/>
      <c r="F479" s="447" t="s">
        <v>42</v>
      </c>
      <c r="G479" s="449"/>
      <c r="H479" s="453" t="s">
        <v>287</v>
      </c>
      <c r="I479" s="454"/>
      <c r="J479" s="453" t="s">
        <v>288</v>
      </c>
      <c r="K479" s="454"/>
      <c r="L479" s="457" t="s">
        <v>289</v>
      </c>
      <c r="M479" s="459"/>
      <c r="N479" s="122"/>
      <c r="P479" s="394" t="s">
        <v>401</v>
      </c>
      <c r="Q479" s="395"/>
      <c r="R479" s="395"/>
      <c r="S479" s="395"/>
      <c r="T479" s="395"/>
      <c r="U479" s="395"/>
      <c r="V479" s="395"/>
      <c r="W479" s="396"/>
      <c r="X479" s="7"/>
      <c r="Y479" s="7"/>
    </row>
    <row r="480" spans="3:25" ht="15" customHeight="1">
      <c r="C480" s="450"/>
      <c r="D480" s="451"/>
      <c r="E480" s="452"/>
      <c r="F480" s="450"/>
      <c r="G480" s="452"/>
      <c r="H480" s="455"/>
      <c r="I480" s="456"/>
      <c r="J480" s="455"/>
      <c r="K480" s="456"/>
      <c r="L480" s="458"/>
      <c r="M480" s="459"/>
      <c r="N480" s="122"/>
      <c r="P480" s="397"/>
      <c r="Q480" s="259"/>
      <c r="R480" s="259"/>
      <c r="S480" s="259"/>
      <c r="T480" s="259"/>
      <c r="U480" s="259"/>
      <c r="V480" s="259"/>
      <c r="W480" s="398"/>
      <c r="X480" s="7"/>
      <c r="Y480" s="7"/>
    </row>
    <row r="481" spans="3:23" ht="15.75" customHeight="1">
      <c r="C481" s="431" t="s">
        <v>36</v>
      </c>
      <c r="D481" s="432"/>
      <c r="E481" s="433"/>
      <c r="F481" s="267"/>
      <c r="G481" s="269"/>
      <c r="H481" s="267"/>
      <c r="I481" s="269"/>
      <c r="J481" s="267"/>
      <c r="K481" s="269"/>
      <c r="L481" s="143"/>
      <c r="N481" s="122"/>
      <c r="P481" s="397" t="s">
        <v>375</v>
      </c>
      <c r="Q481" s="259"/>
      <c r="R481" s="259"/>
      <c r="S481" s="259"/>
      <c r="T481" s="259"/>
      <c r="U481" s="259"/>
      <c r="V481" s="259"/>
      <c r="W481" s="398"/>
    </row>
    <row r="482" spans="3:23">
      <c r="C482" s="431" t="s">
        <v>37</v>
      </c>
      <c r="D482" s="432"/>
      <c r="E482" s="433"/>
      <c r="F482" s="267"/>
      <c r="G482" s="269"/>
      <c r="H482" s="267"/>
      <c r="I482" s="269"/>
      <c r="J482" s="267"/>
      <c r="K482" s="269"/>
      <c r="L482" s="143"/>
      <c r="N482" s="122"/>
      <c r="P482" s="397"/>
      <c r="Q482" s="259"/>
      <c r="R482" s="259"/>
      <c r="S482" s="259"/>
      <c r="T482" s="259"/>
      <c r="U482" s="259"/>
      <c r="V482" s="259"/>
      <c r="W482" s="398"/>
    </row>
    <row r="483" spans="3:23" ht="15.75" customHeight="1">
      <c r="C483" s="431" t="s">
        <v>74</v>
      </c>
      <c r="D483" s="432"/>
      <c r="E483" s="433"/>
      <c r="F483" s="267"/>
      <c r="G483" s="269"/>
      <c r="H483" s="267"/>
      <c r="I483" s="269"/>
      <c r="J483" s="267"/>
      <c r="K483" s="269"/>
      <c r="L483" s="143"/>
      <c r="N483" s="122"/>
      <c r="P483" s="397" t="s">
        <v>402</v>
      </c>
      <c r="Q483" s="259"/>
      <c r="R483" s="259"/>
      <c r="S483" s="259"/>
      <c r="T483" s="259"/>
      <c r="U483" s="259"/>
      <c r="V483" s="259"/>
      <c r="W483" s="398"/>
    </row>
    <row r="484" spans="3:23" ht="16.2" customHeight="1" thickBot="1">
      <c r="C484" s="431" t="s">
        <v>73</v>
      </c>
      <c r="D484" s="432"/>
      <c r="E484" s="433"/>
      <c r="F484" s="267"/>
      <c r="G484" s="269"/>
      <c r="H484" s="267"/>
      <c r="I484" s="269"/>
      <c r="J484" s="267"/>
      <c r="K484" s="269"/>
      <c r="L484" s="143"/>
      <c r="N484" s="122"/>
      <c r="P484" s="399" t="s">
        <v>403</v>
      </c>
      <c r="Q484" s="400"/>
      <c r="R484" s="400"/>
      <c r="S484" s="400"/>
      <c r="T484" s="400"/>
      <c r="U484" s="400"/>
      <c r="V484" s="400"/>
      <c r="W484" s="401"/>
    </row>
    <row r="485" spans="3:23">
      <c r="C485" s="431" t="s">
        <v>39</v>
      </c>
      <c r="D485" s="432"/>
      <c r="E485" s="433"/>
      <c r="F485" s="267"/>
      <c r="G485" s="269"/>
      <c r="H485" s="267"/>
      <c r="I485" s="269"/>
      <c r="J485" s="267"/>
      <c r="K485" s="269"/>
      <c r="L485" s="143"/>
      <c r="N485" s="122"/>
    </row>
    <row r="486" spans="3:23" ht="16.2" thickBot="1">
      <c r="C486" s="124"/>
      <c r="D486" s="30"/>
      <c r="E486" s="30"/>
      <c r="F486" s="26"/>
      <c r="G486" s="26"/>
      <c r="H486" s="26"/>
      <c r="I486" s="26"/>
      <c r="J486" s="26"/>
      <c r="K486" s="26"/>
      <c r="N486" s="122"/>
    </row>
    <row r="487" spans="3:23" ht="16.2" customHeight="1">
      <c r="C487" s="434" t="s">
        <v>290</v>
      </c>
      <c r="D487" s="435"/>
      <c r="E487" s="436"/>
      <c r="F487" s="237" t="s">
        <v>294</v>
      </c>
      <c r="G487" s="238"/>
      <c r="H487" s="238"/>
      <c r="I487" s="238"/>
      <c r="J487" s="238"/>
      <c r="K487" s="238"/>
      <c r="L487" s="437"/>
      <c r="N487" s="122"/>
      <c r="P487" s="394" t="s">
        <v>376</v>
      </c>
      <c r="Q487" s="395"/>
      <c r="R487" s="395"/>
      <c r="S487" s="395"/>
      <c r="T487" s="395"/>
      <c r="U487" s="395"/>
      <c r="V487" s="395"/>
      <c r="W487" s="396"/>
    </row>
    <row r="488" spans="3:23">
      <c r="C488" s="431" t="s">
        <v>291</v>
      </c>
      <c r="D488" s="432"/>
      <c r="E488" s="189" t="b">
        <v>0</v>
      </c>
      <c r="F488" s="376"/>
      <c r="G488" s="377"/>
      <c r="H488" s="377"/>
      <c r="I488" s="377"/>
      <c r="J488" s="377"/>
      <c r="K488" s="377"/>
      <c r="L488" s="378"/>
      <c r="N488" s="122"/>
      <c r="P488" s="397"/>
      <c r="Q488" s="259"/>
      <c r="R488" s="259"/>
      <c r="S488" s="259"/>
      <c r="T488" s="259"/>
      <c r="U488" s="259"/>
      <c r="V488" s="259"/>
      <c r="W488" s="398"/>
    </row>
    <row r="489" spans="3:23" ht="16.2" thickBot="1">
      <c r="C489" s="431" t="s">
        <v>292</v>
      </c>
      <c r="D489" s="432"/>
      <c r="E489" s="190" t="b">
        <v>0</v>
      </c>
      <c r="F489" s="429"/>
      <c r="G489" s="224"/>
      <c r="H489" s="224"/>
      <c r="I489" s="224"/>
      <c r="J489" s="224"/>
      <c r="K489" s="224"/>
      <c r="L489" s="430"/>
      <c r="N489" s="122"/>
      <c r="P489" s="399"/>
      <c r="Q489" s="400"/>
      <c r="R489" s="400"/>
      <c r="S489" s="400"/>
      <c r="T489" s="400"/>
      <c r="U489" s="400"/>
      <c r="V489" s="400"/>
      <c r="W489" s="401"/>
    </row>
    <row r="490" spans="3:23" ht="16.05" customHeight="1">
      <c r="C490" s="431" t="s">
        <v>293</v>
      </c>
      <c r="D490" s="432"/>
      <c r="E490" s="190" t="b">
        <v>0</v>
      </c>
      <c r="F490" s="379"/>
      <c r="G490" s="380"/>
      <c r="H490" s="380"/>
      <c r="I490" s="380"/>
      <c r="J490" s="380"/>
      <c r="K490" s="380"/>
      <c r="L490" s="381"/>
      <c r="N490" s="122"/>
    </row>
    <row r="491" spans="3:23" ht="16.2" thickBot="1">
      <c r="C491" s="123"/>
      <c r="N491" s="122"/>
    </row>
    <row r="492" spans="3:23" ht="15.75" customHeight="1">
      <c r="C492" s="236" t="s">
        <v>295</v>
      </c>
      <c r="D492" s="493"/>
      <c r="E492" s="237" t="s">
        <v>70</v>
      </c>
      <c r="F492" s="437"/>
      <c r="G492" s="237" t="s">
        <v>60</v>
      </c>
      <c r="H492" s="437"/>
      <c r="I492" s="237" t="s">
        <v>294</v>
      </c>
      <c r="J492" s="238"/>
      <c r="K492" s="238"/>
      <c r="L492" s="238"/>
      <c r="M492" s="238"/>
      <c r="N492" s="437"/>
      <c r="P492" s="394" t="s">
        <v>377</v>
      </c>
      <c r="Q492" s="395"/>
      <c r="R492" s="395"/>
      <c r="S492" s="395"/>
      <c r="T492" s="395"/>
      <c r="U492" s="395"/>
      <c r="V492" s="395"/>
      <c r="W492" s="396"/>
    </row>
    <row r="493" spans="3:23">
      <c r="C493" s="425"/>
      <c r="D493" s="389"/>
      <c r="E493" s="425"/>
      <c r="F493" s="389"/>
      <c r="G493" s="425"/>
      <c r="H493" s="389"/>
      <c r="I493" s="376"/>
      <c r="J493" s="377"/>
      <c r="K493" s="377"/>
      <c r="L493" s="377"/>
      <c r="M493" s="377"/>
      <c r="N493" s="378"/>
      <c r="P493" s="397"/>
      <c r="Q493" s="259"/>
      <c r="R493" s="259"/>
      <c r="S493" s="259"/>
      <c r="T493" s="259"/>
      <c r="U493" s="259"/>
      <c r="V493" s="259"/>
      <c r="W493" s="398"/>
    </row>
    <row r="494" spans="3:23">
      <c r="C494" s="425"/>
      <c r="D494" s="389"/>
      <c r="E494" s="425"/>
      <c r="F494" s="389"/>
      <c r="G494" s="425"/>
      <c r="H494" s="389"/>
      <c r="I494" s="429"/>
      <c r="J494" s="224"/>
      <c r="K494" s="224"/>
      <c r="L494" s="224"/>
      <c r="M494" s="224"/>
      <c r="N494" s="430"/>
      <c r="P494" s="397"/>
      <c r="Q494" s="259"/>
      <c r="R494" s="259"/>
      <c r="S494" s="259"/>
      <c r="T494" s="259"/>
      <c r="U494" s="259"/>
      <c r="V494" s="259"/>
      <c r="W494" s="398"/>
    </row>
    <row r="495" spans="3:23" ht="16.2" thickBot="1">
      <c r="C495" s="425"/>
      <c r="D495" s="389"/>
      <c r="E495" s="425"/>
      <c r="F495" s="389"/>
      <c r="G495" s="425"/>
      <c r="H495" s="389"/>
      <c r="I495" s="429"/>
      <c r="J495" s="224"/>
      <c r="K495" s="224"/>
      <c r="L495" s="224"/>
      <c r="M495" s="224"/>
      <c r="N495" s="430"/>
      <c r="P495" s="399"/>
      <c r="Q495" s="400"/>
      <c r="R495" s="400"/>
      <c r="S495" s="400"/>
      <c r="T495" s="400"/>
      <c r="U495" s="400"/>
      <c r="V495" s="400"/>
      <c r="W495" s="401"/>
    </row>
    <row r="496" spans="3:23">
      <c r="C496" s="425"/>
      <c r="D496" s="389"/>
      <c r="E496" s="425"/>
      <c r="F496" s="389"/>
      <c r="G496" s="425"/>
      <c r="H496" s="389"/>
      <c r="I496" s="429"/>
      <c r="J496" s="224"/>
      <c r="K496" s="224"/>
      <c r="L496" s="224"/>
      <c r="M496" s="224"/>
      <c r="N496" s="430"/>
    </row>
    <row r="497" spans="3:23">
      <c r="C497" s="425"/>
      <c r="D497" s="389"/>
      <c r="E497" s="425"/>
      <c r="F497" s="389"/>
      <c r="G497" s="425"/>
      <c r="H497" s="389"/>
      <c r="I497" s="429"/>
      <c r="J497" s="224"/>
      <c r="K497" s="224"/>
      <c r="L497" s="224"/>
      <c r="M497" s="224"/>
      <c r="N497" s="430"/>
    </row>
    <row r="498" spans="3:23">
      <c r="C498" s="425"/>
      <c r="D498" s="389"/>
      <c r="E498" s="425"/>
      <c r="F498" s="389"/>
      <c r="G498" s="425"/>
      <c r="H498" s="389"/>
      <c r="I498" s="379"/>
      <c r="J498" s="380"/>
      <c r="K498" s="380"/>
      <c r="L498" s="380"/>
      <c r="M498" s="380"/>
      <c r="N498" s="381"/>
    </row>
    <row r="499" spans="3:23" ht="15.75" customHeight="1" thickBot="1">
      <c r="C499" s="123"/>
      <c r="N499" s="122"/>
    </row>
    <row r="500" spans="3:23" ht="15.75" customHeight="1">
      <c r="C500" s="434" t="s">
        <v>298</v>
      </c>
      <c r="D500" s="435"/>
      <c r="E500" s="436"/>
      <c r="F500" s="237" t="s">
        <v>312</v>
      </c>
      <c r="G500" s="238"/>
      <c r="H500" s="238"/>
      <c r="I500" s="437"/>
      <c r="J500" s="237" t="s">
        <v>294</v>
      </c>
      <c r="K500" s="238"/>
      <c r="L500" s="238"/>
      <c r="M500" s="238"/>
      <c r="N500" s="437"/>
      <c r="P500" s="382" t="s">
        <v>404</v>
      </c>
      <c r="Q500" s="383"/>
      <c r="R500" s="383"/>
      <c r="S500" s="383"/>
      <c r="T500" s="383"/>
      <c r="U500" s="383"/>
      <c r="V500" s="383"/>
      <c r="W500" s="384"/>
    </row>
    <row r="501" spans="3:23" ht="15.75" customHeight="1">
      <c r="C501" s="422" t="s">
        <v>304</v>
      </c>
      <c r="D501" s="423"/>
      <c r="E501" s="424"/>
      <c r="F501" s="425"/>
      <c r="G501" s="388"/>
      <c r="H501" s="388"/>
      <c r="I501" s="389"/>
      <c r="J501" s="425"/>
      <c r="K501" s="388"/>
      <c r="L501" s="388"/>
      <c r="M501" s="388"/>
      <c r="N501" s="389"/>
      <c r="P501" s="402"/>
      <c r="Q501" s="403"/>
      <c r="R501" s="403"/>
      <c r="S501" s="403"/>
      <c r="T501" s="403"/>
      <c r="U501" s="403"/>
      <c r="V501" s="403"/>
      <c r="W501" s="404"/>
    </row>
    <row r="502" spans="3:23" ht="16.2" customHeight="1" thickBot="1">
      <c r="C502" s="422" t="s">
        <v>305</v>
      </c>
      <c r="D502" s="423"/>
      <c r="E502" s="424"/>
      <c r="F502" s="425"/>
      <c r="G502" s="388"/>
      <c r="H502" s="388"/>
      <c r="I502" s="389"/>
      <c r="J502" s="425"/>
      <c r="K502" s="388"/>
      <c r="L502" s="388"/>
      <c r="M502" s="388"/>
      <c r="N502" s="389"/>
      <c r="P502" s="385"/>
      <c r="Q502" s="386"/>
      <c r="R502" s="386"/>
      <c r="S502" s="386"/>
      <c r="T502" s="386"/>
      <c r="U502" s="386"/>
      <c r="V502" s="386"/>
      <c r="W502" s="387"/>
    </row>
    <row r="503" spans="3:23" ht="30.45" customHeight="1">
      <c r="C503" s="422" t="s">
        <v>306</v>
      </c>
      <c r="D503" s="423"/>
      <c r="E503" s="424"/>
      <c r="F503" s="425"/>
      <c r="G503" s="388"/>
      <c r="H503" s="388"/>
      <c r="I503" s="389"/>
      <c r="J503" s="425"/>
      <c r="K503" s="388"/>
      <c r="L503" s="388"/>
      <c r="M503" s="388"/>
      <c r="N503" s="389"/>
      <c r="P503" s="7"/>
      <c r="Q503" s="7"/>
      <c r="R503" s="7"/>
      <c r="S503" s="7"/>
      <c r="T503" s="7"/>
      <c r="U503" s="7"/>
      <c r="V503" s="7"/>
      <c r="W503" s="7"/>
    </row>
    <row r="504" spans="3:23">
      <c r="C504" s="422" t="s">
        <v>307</v>
      </c>
      <c r="D504" s="423"/>
      <c r="E504" s="424"/>
      <c r="F504" s="425"/>
      <c r="G504" s="388"/>
      <c r="H504" s="388"/>
      <c r="I504" s="389"/>
      <c r="J504" s="425"/>
      <c r="K504" s="388"/>
      <c r="L504" s="388"/>
      <c r="M504" s="388"/>
      <c r="N504" s="389"/>
    </row>
    <row r="505" spans="3:23">
      <c r="C505" s="422" t="s">
        <v>308</v>
      </c>
      <c r="D505" s="423"/>
      <c r="E505" s="424"/>
      <c r="F505" s="426" t="s">
        <v>313</v>
      </c>
      <c r="G505" s="427"/>
      <c r="H505" s="427"/>
      <c r="I505" s="428"/>
      <c r="J505" s="425"/>
      <c r="K505" s="388"/>
      <c r="L505" s="388"/>
      <c r="M505" s="388"/>
      <c r="N505" s="389"/>
    </row>
    <row r="506" spans="3:23">
      <c r="C506" s="370" t="s">
        <v>309</v>
      </c>
      <c r="D506" s="372"/>
      <c r="E506" s="373"/>
      <c r="F506" s="376"/>
      <c r="G506" s="377"/>
      <c r="H506" s="377"/>
      <c r="I506" s="378"/>
      <c r="J506" s="191" t="b">
        <v>0</v>
      </c>
      <c r="K506" s="409" t="s">
        <v>314</v>
      </c>
      <c r="L506" s="409"/>
      <c r="M506" s="193" t="b">
        <v>0</v>
      </c>
      <c r="N506" s="34" t="s">
        <v>315</v>
      </c>
    </row>
    <row r="507" spans="3:23" ht="16.2" thickBot="1">
      <c r="C507" s="371"/>
      <c r="D507" s="374"/>
      <c r="E507" s="375"/>
      <c r="F507" s="379"/>
      <c r="G507" s="380"/>
      <c r="H507" s="380"/>
      <c r="I507" s="381"/>
      <c r="J507" s="192" t="b">
        <v>0</v>
      </c>
      <c r="K507" s="415" t="s">
        <v>322</v>
      </c>
      <c r="L507" s="415"/>
      <c r="M507" s="37"/>
      <c r="N507" s="36"/>
    </row>
    <row r="508" spans="3:23" ht="15.75" customHeight="1">
      <c r="C508" s="370" t="s">
        <v>310</v>
      </c>
      <c r="D508" s="372"/>
      <c r="E508" s="373"/>
      <c r="F508" s="408" t="s">
        <v>313</v>
      </c>
      <c r="G508" s="409"/>
      <c r="H508" s="409"/>
      <c r="I508" s="410"/>
      <c r="J508" s="127" t="s">
        <v>316</v>
      </c>
      <c r="K508" s="417"/>
      <c r="L508" s="417"/>
      <c r="M508" s="417"/>
      <c r="N508" s="418"/>
      <c r="P508" s="382" t="s">
        <v>405</v>
      </c>
      <c r="Q508" s="383"/>
      <c r="R508" s="383"/>
      <c r="S508" s="383"/>
      <c r="T508" s="383"/>
      <c r="U508" s="383"/>
      <c r="V508" s="383"/>
      <c r="W508" s="384"/>
    </row>
    <row r="509" spans="3:23">
      <c r="C509" s="405"/>
      <c r="D509" s="406"/>
      <c r="E509" s="407"/>
      <c r="F509" s="411"/>
      <c r="G509" s="412"/>
      <c r="H509" s="412"/>
      <c r="I509" s="413"/>
      <c r="J509" s="127" t="s">
        <v>317</v>
      </c>
      <c r="K509" s="193" t="b">
        <v>0</v>
      </c>
      <c r="L509" s="33" t="s">
        <v>318</v>
      </c>
      <c r="M509" s="193" t="b">
        <v>0</v>
      </c>
      <c r="N509" s="34" t="s">
        <v>320</v>
      </c>
      <c r="P509" s="402"/>
      <c r="Q509" s="403"/>
      <c r="R509" s="403"/>
      <c r="S509" s="403"/>
      <c r="T509" s="403"/>
      <c r="U509" s="403"/>
      <c r="V509" s="403"/>
      <c r="W509" s="404"/>
    </row>
    <row r="510" spans="3:23" ht="16.2" thickBot="1">
      <c r="C510" s="371"/>
      <c r="D510" s="374"/>
      <c r="E510" s="375"/>
      <c r="F510" s="414"/>
      <c r="G510" s="415"/>
      <c r="H510" s="415"/>
      <c r="I510" s="416"/>
      <c r="J510" s="195"/>
      <c r="K510" s="194" t="b">
        <v>0</v>
      </c>
      <c r="L510" s="35" t="s">
        <v>319</v>
      </c>
      <c r="M510" s="194" t="b">
        <v>0</v>
      </c>
      <c r="N510" s="36" t="s">
        <v>148</v>
      </c>
      <c r="P510" s="385"/>
      <c r="Q510" s="386"/>
      <c r="R510" s="386"/>
      <c r="S510" s="386"/>
      <c r="T510" s="386"/>
      <c r="U510" s="386"/>
      <c r="V510" s="386"/>
      <c r="W510" s="387"/>
    </row>
    <row r="511" spans="3:23" ht="31.05" customHeight="1" thickBot="1">
      <c r="C511" s="370" t="s">
        <v>311</v>
      </c>
      <c r="D511" s="372"/>
      <c r="E511" s="373"/>
      <c r="F511" s="376"/>
      <c r="G511" s="377"/>
      <c r="H511" s="377"/>
      <c r="I511" s="378"/>
      <c r="J511" s="138" t="s">
        <v>316</v>
      </c>
      <c r="K511" s="388"/>
      <c r="L511" s="388"/>
      <c r="M511" s="388"/>
      <c r="N511" s="389"/>
      <c r="P511" s="419" t="s">
        <v>406</v>
      </c>
      <c r="Q511" s="420"/>
      <c r="R511" s="420"/>
      <c r="S511" s="420"/>
      <c r="T511" s="420"/>
      <c r="U511" s="420"/>
      <c r="V511" s="420"/>
      <c r="W511" s="421"/>
    </row>
    <row r="512" spans="3:23" ht="31.05" customHeight="1" thickBot="1">
      <c r="C512" s="371"/>
      <c r="D512" s="374"/>
      <c r="E512" s="375"/>
      <c r="F512" s="379"/>
      <c r="G512" s="380"/>
      <c r="H512" s="380"/>
      <c r="I512" s="381"/>
      <c r="J512" s="128" t="s">
        <v>321</v>
      </c>
      <c r="K512" s="388"/>
      <c r="L512" s="388"/>
      <c r="M512" s="388"/>
      <c r="N512" s="389"/>
    </row>
    <row r="513" spans="3:23" ht="36.450000000000003" customHeight="1">
      <c r="C513" s="370" t="s">
        <v>79</v>
      </c>
      <c r="D513" s="372"/>
      <c r="E513" s="373"/>
      <c r="F513" s="376"/>
      <c r="G513" s="377"/>
      <c r="H513" s="377"/>
      <c r="I513" s="378"/>
      <c r="J513" s="376"/>
      <c r="K513" s="377"/>
      <c r="L513" s="377"/>
      <c r="M513" s="377"/>
      <c r="N513" s="378"/>
      <c r="P513" s="382" t="s">
        <v>407</v>
      </c>
      <c r="Q513" s="383"/>
      <c r="R513" s="383"/>
      <c r="S513" s="383"/>
      <c r="T513" s="383"/>
      <c r="U513" s="383"/>
      <c r="V513" s="383"/>
      <c r="W513" s="384"/>
    </row>
    <row r="514" spans="3:23" ht="45.75" customHeight="1" thickBot="1">
      <c r="C514" s="371"/>
      <c r="D514" s="374"/>
      <c r="E514" s="375"/>
      <c r="F514" s="379"/>
      <c r="G514" s="380"/>
      <c r="H514" s="380"/>
      <c r="I514" s="381"/>
      <c r="J514" s="379"/>
      <c r="K514" s="380"/>
      <c r="L514" s="380"/>
      <c r="M514" s="380"/>
      <c r="N514" s="381"/>
      <c r="P514" s="385"/>
      <c r="Q514" s="386"/>
      <c r="R514" s="386"/>
      <c r="S514" s="386"/>
      <c r="T514" s="386"/>
      <c r="U514" s="386"/>
      <c r="V514" s="386"/>
      <c r="W514" s="387"/>
    </row>
    <row r="515" spans="3:23">
      <c r="C515" s="139" t="s">
        <v>373</v>
      </c>
      <c r="D515" s="137"/>
      <c r="E515" s="137"/>
      <c r="F515" s="137"/>
      <c r="G515" s="137"/>
      <c r="H515" s="137"/>
      <c r="I515" s="137"/>
      <c r="J515" s="137"/>
      <c r="K515" s="137"/>
      <c r="L515" s="388"/>
      <c r="M515" s="388"/>
      <c r="N515" s="389"/>
    </row>
  </sheetData>
  <sheetProtection algorithmName="SHA-512" hashValue="lwoRcZoB+E8AWF7T3I1I9Ofa0P2SdW0m1IU3PeIbPYPLkkxS1yT9qlKXvkOZDdGGSntf4KfS96+RbZS87tB5vQ==" saltValue="rNOD44Y5bwRvH7l5bmT/2Q==" spinCount="100000" sheet="1" selectLockedCells="1"/>
  <mergeCells count="1250">
    <mergeCell ref="F3:L3"/>
    <mergeCell ref="H33:I33"/>
    <mergeCell ref="C48:D48"/>
    <mergeCell ref="C42:D42"/>
    <mergeCell ref="E42:F42"/>
    <mergeCell ref="E43:F43"/>
    <mergeCell ref="E45:F45"/>
    <mergeCell ref="E46:F46"/>
    <mergeCell ref="E47:F47"/>
    <mergeCell ref="E48:F48"/>
    <mergeCell ref="E44:F44"/>
    <mergeCell ref="C43:D43"/>
    <mergeCell ref="C45:D45"/>
    <mergeCell ref="C46:D46"/>
    <mergeCell ref="C44:D44"/>
    <mergeCell ref="C47:D47"/>
    <mergeCell ref="G42:H42"/>
    <mergeCell ref="G43:H43"/>
    <mergeCell ref="C40:D40"/>
    <mergeCell ref="F34:G34"/>
    <mergeCell ref="H34:I34"/>
    <mergeCell ref="G45:H45"/>
    <mergeCell ref="G46:H46"/>
    <mergeCell ref="F56:I57"/>
    <mergeCell ref="C58:E60"/>
    <mergeCell ref="F58:I60"/>
    <mergeCell ref="C61:E62"/>
    <mergeCell ref="F61:I62"/>
    <mergeCell ref="K56:L56"/>
    <mergeCell ref="K57:L57"/>
    <mergeCell ref="K58:N58"/>
    <mergeCell ref="C56:E57"/>
    <mergeCell ref="F38:L40"/>
    <mergeCell ref="G47:H47"/>
    <mergeCell ref="G48:H48"/>
    <mergeCell ref="G44:H44"/>
    <mergeCell ref="I42:N42"/>
    <mergeCell ref="I43:N48"/>
    <mergeCell ref="F35:G35"/>
    <mergeCell ref="H35:I35"/>
    <mergeCell ref="J35:K35"/>
    <mergeCell ref="H29:I30"/>
    <mergeCell ref="C33:E33"/>
    <mergeCell ref="C34:E34"/>
    <mergeCell ref="C22:C23"/>
    <mergeCell ref="D22:D23"/>
    <mergeCell ref="H22:J23"/>
    <mergeCell ref="E24:F24"/>
    <mergeCell ref="H24:I24"/>
    <mergeCell ref="I25:J25"/>
    <mergeCell ref="M22:N22"/>
    <mergeCell ref="M23:N23"/>
    <mergeCell ref="M24:N24"/>
    <mergeCell ref="M25:N25"/>
    <mergeCell ref="E26:N27"/>
    <mergeCell ref="C35:E35"/>
    <mergeCell ref="C29:E30"/>
    <mergeCell ref="F29:G30"/>
    <mergeCell ref="J29:K30"/>
    <mergeCell ref="F31:G31"/>
    <mergeCell ref="H31:I31"/>
    <mergeCell ref="J31:K31"/>
    <mergeCell ref="C26:C27"/>
    <mergeCell ref="C32:E32"/>
    <mergeCell ref="L29:L30"/>
    <mergeCell ref="M29:M30"/>
    <mergeCell ref="K22:L23"/>
    <mergeCell ref="K24:L25"/>
    <mergeCell ref="J33:K33"/>
    <mergeCell ref="F32:G32"/>
    <mergeCell ref="H32:I32"/>
    <mergeCell ref="J32:K32"/>
    <mergeCell ref="F33:G33"/>
    <mergeCell ref="P24:W25"/>
    <mergeCell ref="C51:E51"/>
    <mergeCell ref="C52:E52"/>
    <mergeCell ref="C53:E53"/>
    <mergeCell ref="C54:E54"/>
    <mergeCell ref="C55:E55"/>
    <mergeCell ref="C38:D38"/>
    <mergeCell ref="C39:D39"/>
    <mergeCell ref="C18:N18"/>
    <mergeCell ref="J52:N52"/>
    <mergeCell ref="J53:N53"/>
    <mergeCell ref="J54:N54"/>
    <mergeCell ref="J55:N55"/>
    <mergeCell ref="F37:L37"/>
    <mergeCell ref="J51:N51"/>
    <mergeCell ref="J50:N50"/>
    <mergeCell ref="F55:I55"/>
    <mergeCell ref="F50:I50"/>
    <mergeCell ref="F51:I51"/>
    <mergeCell ref="F52:I52"/>
    <mergeCell ref="F53:I53"/>
    <mergeCell ref="F54:I54"/>
    <mergeCell ref="C19:D19"/>
    <mergeCell ref="E19:N19"/>
    <mergeCell ref="E20:N20"/>
    <mergeCell ref="E21:N21"/>
    <mergeCell ref="D26:D27"/>
    <mergeCell ref="C37:E37"/>
    <mergeCell ref="J34:K34"/>
    <mergeCell ref="E22:G23"/>
    <mergeCell ref="E25:H25"/>
    <mergeCell ref="C31:E31"/>
    <mergeCell ref="C89:D89"/>
    <mergeCell ref="C90:D90"/>
    <mergeCell ref="C76:C77"/>
    <mergeCell ref="D76:D77"/>
    <mergeCell ref="E76:N77"/>
    <mergeCell ref="C79:E80"/>
    <mergeCell ref="F79:G80"/>
    <mergeCell ref="H79:I80"/>
    <mergeCell ref="J79:K80"/>
    <mergeCell ref="L79:L80"/>
    <mergeCell ref="M79:M80"/>
    <mergeCell ref="H74:I74"/>
    <mergeCell ref="C72:C73"/>
    <mergeCell ref="D72:D73"/>
    <mergeCell ref="E72:G73"/>
    <mergeCell ref="H72:J73"/>
    <mergeCell ref="K72:L73"/>
    <mergeCell ref="M72:N72"/>
    <mergeCell ref="C83:E83"/>
    <mergeCell ref="F83:G83"/>
    <mergeCell ref="H83:I83"/>
    <mergeCell ref="J83:K83"/>
    <mergeCell ref="C87:E87"/>
    <mergeCell ref="F87:L87"/>
    <mergeCell ref="F88:L90"/>
    <mergeCell ref="C88:D88"/>
    <mergeCell ref="L115:N115"/>
    <mergeCell ref="C118:N118"/>
    <mergeCell ref="C106:E107"/>
    <mergeCell ref="F106:I107"/>
    <mergeCell ref="K106:L106"/>
    <mergeCell ref="K107:L107"/>
    <mergeCell ref="C108:E110"/>
    <mergeCell ref="F108:I110"/>
    <mergeCell ref="K108:N108"/>
    <mergeCell ref="C100:E100"/>
    <mergeCell ref="F100:I100"/>
    <mergeCell ref="J100:N100"/>
    <mergeCell ref="C104:E104"/>
    <mergeCell ref="F104:I104"/>
    <mergeCell ref="J104:N104"/>
    <mergeCell ref="C105:E105"/>
    <mergeCell ref="F105:I105"/>
    <mergeCell ref="J105:N105"/>
    <mergeCell ref="J151:N151"/>
    <mergeCell ref="C152:E152"/>
    <mergeCell ref="F152:I152"/>
    <mergeCell ref="J152:N152"/>
    <mergeCell ref="C144:D144"/>
    <mergeCell ref="E144:F144"/>
    <mergeCell ref="G144:H144"/>
    <mergeCell ref="C138:D138"/>
    <mergeCell ref="C139:D139"/>
    <mergeCell ref="C140:D140"/>
    <mergeCell ref="C142:D142"/>
    <mergeCell ref="E142:F142"/>
    <mergeCell ref="G142:H142"/>
    <mergeCell ref="C143:D143"/>
    <mergeCell ref="E143:F143"/>
    <mergeCell ref="G143:H143"/>
    <mergeCell ref="C132:E132"/>
    <mergeCell ref="C134:E134"/>
    <mergeCell ref="F134:G134"/>
    <mergeCell ref="H134:I134"/>
    <mergeCell ref="J134:K134"/>
    <mergeCell ref="J185:K185"/>
    <mergeCell ref="C172:C173"/>
    <mergeCell ref="D172:D173"/>
    <mergeCell ref="E174:F174"/>
    <mergeCell ref="H174:I174"/>
    <mergeCell ref="K174:L175"/>
    <mergeCell ref="M174:N174"/>
    <mergeCell ref="C168:N168"/>
    <mergeCell ref="C169:D169"/>
    <mergeCell ref="E169:N169"/>
    <mergeCell ref="C158:E160"/>
    <mergeCell ref="F158:I160"/>
    <mergeCell ref="L165:N165"/>
    <mergeCell ref="K158:N158"/>
    <mergeCell ref="C156:E157"/>
    <mergeCell ref="F156:I157"/>
    <mergeCell ref="K156:L156"/>
    <mergeCell ref="K157:L157"/>
    <mergeCell ref="C188:D188"/>
    <mergeCell ref="C192:D192"/>
    <mergeCell ref="E192:F192"/>
    <mergeCell ref="G192:H192"/>
    <mergeCell ref="C193:D193"/>
    <mergeCell ref="E193:F193"/>
    <mergeCell ref="G193:H193"/>
    <mergeCell ref="C194:D194"/>
    <mergeCell ref="E194:F194"/>
    <mergeCell ref="G194:H194"/>
    <mergeCell ref="C195:D195"/>
    <mergeCell ref="E195:F195"/>
    <mergeCell ref="G195:H195"/>
    <mergeCell ref="C196:D196"/>
    <mergeCell ref="E196:F196"/>
    <mergeCell ref="G196:H196"/>
    <mergeCell ref="C181:E181"/>
    <mergeCell ref="F181:G181"/>
    <mergeCell ref="H181:I181"/>
    <mergeCell ref="C182:E182"/>
    <mergeCell ref="F182:G182"/>
    <mergeCell ref="H182:I182"/>
    <mergeCell ref="C185:E185"/>
    <mergeCell ref="F185:G185"/>
    <mergeCell ref="H185:I185"/>
    <mergeCell ref="C211:E212"/>
    <mergeCell ref="F211:I212"/>
    <mergeCell ref="K211:N211"/>
    <mergeCell ref="K212:N212"/>
    <mergeCell ref="C203:E203"/>
    <mergeCell ref="F203:I203"/>
    <mergeCell ref="J203:N203"/>
    <mergeCell ref="C204:E204"/>
    <mergeCell ref="F204:I204"/>
    <mergeCell ref="J204:N204"/>
    <mergeCell ref="C205:E205"/>
    <mergeCell ref="F205:I205"/>
    <mergeCell ref="J205:N205"/>
    <mergeCell ref="C197:D197"/>
    <mergeCell ref="E197:F197"/>
    <mergeCell ref="G197:H197"/>
    <mergeCell ref="F200:I200"/>
    <mergeCell ref="J200:N200"/>
    <mergeCell ref="C201:E201"/>
    <mergeCell ref="F201:I201"/>
    <mergeCell ref="J201:N201"/>
    <mergeCell ref="C202:E202"/>
    <mergeCell ref="F202:I202"/>
    <mergeCell ref="J202:N202"/>
    <mergeCell ref="C200:E200"/>
    <mergeCell ref="F233:G233"/>
    <mergeCell ref="H233:I233"/>
    <mergeCell ref="J233:K233"/>
    <mergeCell ref="C229:E230"/>
    <mergeCell ref="F229:G230"/>
    <mergeCell ref="H229:I230"/>
    <mergeCell ref="J229:K230"/>
    <mergeCell ref="L229:L230"/>
    <mergeCell ref="M229:M230"/>
    <mergeCell ref="M222:N222"/>
    <mergeCell ref="M223:N223"/>
    <mergeCell ref="M224:N224"/>
    <mergeCell ref="C222:C223"/>
    <mergeCell ref="D222:D223"/>
    <mergeCell ref="E222:G223"/>
    <mergeCell ref="H222:J223"/>
    <mergeCell ref="K222:L223"/>
    <mergeCell ref="E244:F244"/>
    <mergeCell ref="G244:H244"/>
    <mergeCell ref="C245:D245"/>
    <mergeCell ref="E245:F245"/>
    <mergeCell ref="G245:H245"/>
    <mergeCell ref="C246:D246"/>
    <mergeCell ref="E246:F246"/>
    <mergeCell ref="G246:H246"/>
    <mergeCell ref="C247:D247"/>
    <mergeCell ref="E247:F247"/>
    <mergeCell ref="G247:H247"/>
    <mergeCell ref="C248:D248"/>
    <mergeCell ref="E248:F248"/>
    <mergeCell ref="G248:H248"/>
    <mergeCell ref="C234:E234"/>
    <mergeCell ref="F234:G234"/>
    <mergeCell ref="H234:I234"/>
    <mergeCell ref="C235:E235"/>
    <mergeCell ref="F235:G235"/>
    <mergeCell ref="H235:I235"/>
    <mergeCell ref="L315:N315"/>
    <mergeCell ref="C318:N318"/>
    <mergeCell ref="C308:E310"/>
    <mergeCell ref="F308:I310"/>
    <mergeCell ref="K308:N308"/>
    <mergeCell ref="C304:E304"/>
    <mergeCell ref="F304:I304"/>
    <mergeCell ref="J304:N304"/>
    <mergeCell ref="C305:E305"/>
    <mergeCell ref="F305:I305"/>
    <mergeCell ref="J305:N305"/>
    <mergeCell ref="C306:E307"/>
    <mergeCell ref="F306:I307"/>
    <mergeCell ref="K306:L306"/>
    <mergeCell ref="K307:L307"/>
    <mergeCell ref="C292:D292"/>
    <mergeCell ref="C293:D293"/>
    <mergeCell ref="C294:D294"/>
    <mergeCell ref="C297:D297"/>
    <mergeCell ref="E297:F297"/>
    <mergeCell ref="G297:H297"/>
    <mergeCell ref="C298:D298"/>
    <mergeCell ref="E298:F298"/>
    <mergeCell ref="G298:H298"/>
    <mergeCell ref="L365:N365"/>
    <mergeCell ref="C368:N368"/>
    <mergeCell ref="C369:D369"/>
    <mergeCell ref="E369:N369"/>
    <mergeCell ref="C358:E360"/>
    <mergeCell ref="F358:I360"/>
    <mergeCell ref="K358:N358"/>
    <mergeCell ref="C345:D345"/>
    <mergeCell ref="C346:D346"/>
    <mergeCell ref="C347:D347"/>
    <mergeCell ref="C342:D342"/>
    <mergeCell ref="E342:F342"/>
    <mergeCell ref="G342:H342"/>
    <mergeCell ref="I342:N342"/>
    <mergeCell ref="C337:E337"/>
    <mergeCell ref="C331:E331"/>
    <mergeCell ref="F331:G331"/>
    <mergeCell ref="H331:I331"/>
    <mergeCell ref="J331:K331"/>
    <mergeCell ref="C334:E334"/>
    <mergeCell ref="F334:G334"/>
    <mergeCell ref="H334:I334"/>
    <mergeCell ref="J334:K334"/>
    <mergeCell ref="C350:E350"/>
    <mergeCell ref="F350:I350"/>
    <mergeCell ref="J350:N350"/>
    <mergeCell ref="C351:E351"/>
    <mergeCell ref="F351:I351"/>
    <mergeCell ref="J351:N351"/>
    <mergeCell ref="C352:E352"/>
    <mergeCell ref="F352:I352"/>
    <mergeCell ref="J352:N352"/>
    <mergeCell ref="C418:N418"/>
    <mergeCell ref="C419:D419"/>
    <mergeCell ref="E419:N419"/>
    <mergeCell ref="E424:F424"/>
    <mergeCell ref="H424:I424"/>
    <mergeCell ref="L415:N415"/>
    <mergeCell ref="C408:E410"/>
    <mergeCell ref="F408:I410"/>
    <mergeCell ref="K408:N408"/>
    <mergeCell ref="C398:D398"/>
    <mergeCell ref="C392:D392"/>
    <mergeCell ref="E392:F392"/>
    <mergeCell ref="G392:H392"/>
    <mergeCell ref="I392:N392"/>
    <mergeCell ref="C384:E384"/>
    <mergeCell ref="F384:G384"/>
    <mergeCell ref="H384:I384"/>
    <mergeCell ref="J384:K384"/>
    <mergeCell ref="C400:E400"/>
    <mergeCell ref="F400:I400"/>
    <mergeCell ref="J400:N400"/>
    <mergeCell ref="C401:E401"/>
    <mergeCell ref="F401:I401"/>
    <mergeCell ref="J401:N401"/>
    <mergeCell ref="C402:E402"/>
    <mergeCell ref="F402:I402"/>
    <mergeCell ref="J402:N402"/>
    <mergeCell ref="C403:E403"/>
    <mergeCell ref="F403:I403"/>
    <mergeCell ref="J403:N403"/>
    <mergeCell ref="D463:E464"/>
    <mergeCell ref="F463:I464"/>
    <mergeCell ref="J463:N464"/>
    <mergeCell ref="C450:E450"/>
    <mergeCell ref="F450:I450"/>
    <mergeCell ref="J450:N450"/>
    <mergeCell ref="C442:D442"/>
    <mergeCell ref="E442:F442"/>
    <mergeCell ref="G442:H442"/>
    <mergeCell ref="I442:N442"/>
    <mergeCell ref="H435:I435"/>
    <mergeCell ref="C434:E434"/>
    <mergeCell ref="F434:G434"/>
    <mergeCell ref="H434:I434"/>
    <mergeCell ref="J434:K434"/>
    <mergeCell ref="K424:L425"/>
    <mergeCell ref="M424:N424"/>
    <mergeCell ref="C431:E431"/>
    <mergeCell ref="F431:G431"/>
    <mergeCell ref="H431:I431"/>
    <mergeCell ref="J431:K431"/>
    <mergeCell ref="C451:E451"/>
    <mergeCell ref="F451:I451"/>
    <mergeCell ref="J451:N451"/>
    <mergeCell ref="C452:E452"/>
    <mergeCell ref="F452:I452"/>
    <mergeCell ref="J452:N452"/>
    <mergeCell ref="C453:E453"/>
    <mergeCell ref="F453:I453"/>
    <mergeCell ref="J453:N453"/>
    <mergeCell ref="C458:E460"/>
    <mergeCell ref="F458:I460"/>
    <mergeCell ref="P29:W30"/>
    <mergeCell ref="P31:W32"/>
    <mergeCell ref="P33:W33"/>
    <mergeCell ref="P34:W34"/>
    <mergeCell ref="P42:W45"/>
    <mergeCell ref="P58:W60"/>
    <mergeCell ref="C50:E50"/>
    <mergeCell ref="L65:N65"/>
    <mergeCell ref="C4:N16"/>
    <mergeCell ref="P4:R4"/>
    <mergeCell ref="P12:W16"/>
    <mergeCell ref="P19:W19"/>
    <mergeCell ref="P22:W23"/>
    <mergeCell ref="C500:E500"/>
    <mergeCell ref="C503:E503"/>
    <mergeCell ref="F500:I500"/>
    <mergeCell ref="J500:N500"/>
    <mergeCell ref="C492:D492"/>
    <mergeCell ref="E492:F492"/>
    <mergeCell ref="G492:H492"/>
    <mergeCell ref="I492:N492"/>
    <mergeCell ref="C481:E481"/>
    <mergeCell ref="F481:G481"/>
    <mergeCell ref="H481:I481"/>
    <mergeCell ref="J481:K481"/>
    <mergeCell ref="C484:E484"/>
    <mergeCell ref="F484:G484"/>
    <mergeCell ref="H484:I484"/>
    <mergeCell ref="J484:K484"/>
    <mergeCell ref="E474:F474"/>
    <mergeCell ref="H474:I474"/>
    <mergeCell ref="K474:L475"/>
    <mergeCell ref="P72:W73"/>
    <mergeCell ref="M73:N73"/>
    <mergeCell ref="E74:F74"/>
    <mergeCell ref="K74:L75"/>
    <mergeCell ref="M74:N74"/>
    <mergeCell ref="P74:W75"/>
    <mergeCell ref="E75:H75"/>
    <mergeCell ref="I75:J75"/>
    <mergeCell ref="M75:N75"/>
    <mergeCell ref="P61:W61"/>
    <mergeCell ref="P63:W64"/>
    <mergeCell ref="C68:N68"/>
    <mergeCell ref="C69:D69"/>
    <mergeCell ref="E69:N69"/>
    <mergeCell ref="P69:W69"/>
    <mergeCell ref="E70:N70"/>
    <mergeCell ref="E71:N71"/>
    <mergeCell ref="C63:C64"/>
    <mergeCell ref="D63:E64"/>
    <mergeCell ref="F63:I64"/>
    <mergeCell ref="J63:N64"/>
    <mergeCell ref="K61:N61"/>
    <mergeCell ref="K62:N62"/>
    <mergeCell ref="P83:W83"/>
    <mergeCell ref="C84:E84"/>
    <mergeCell ref="F84:G84"/>
    <mergeCell ref="H84:I84"/>
    <mergeCell ref="J84:K84"/>
    <mergeCell ref="P84:W84"/>
    <mergeCell ref="P79:W80"/>
    <mergeCell ref="C81:E81"/>
    <mergeCell ref="F81:G81"/>
    <mergeCell ref="H81:I81"/>
    <mergeCell ref="J81:K81"/>
    <mergeCell ref="P81:W82"/>
    <mergeCell ref="C82:E82"/>
    <mergeCell ref="F82:G82"/>
    <mergeCell ref="H82:I82"/>
    <mergeCell ref="J82:K82"/>
    <mergeCell ref="C85:E85"/>
    <mergeCell ref="F85:G85"/>
    <mergeCell ref="H85:I85"/>
    <mergeCell ref="J85:K85"/>
    <mergeCell ref="C92:D92"/>
    <mergeCell ref="E92:F92"/>
    <mergeCell ref="G92:H92"/>
    <mergeCell ref="I92:N92"/>
    <mergeCell ref="P92:W95"/>
    <mergeCell ref="C93:D93"/>
    <mergeCell ref="E93:F93"/>
    <mergeCell ref="G93:H93"/>
    <mergeCell ref="I93:N98"/>
    <mergeCell ref="C94:D94"/>
    <mergeCell ref="E94:F94"/>
    <mergeCell ref="G94:H94"/>
    <mergeCell ref="C95:D95"/>
    <mergeCell ref="E95:F95"/>
    <mergeCell ref="G95:H95"/>
    <mergeCell ref="C96:D96"/>
    <mergeCell ref="C97:D97"/>
    <mergeCell ref="E97:F97"/>
    <mergeCell ref="G97:H97"/>
    <mergeCell ref="C98:D98"/>
    <mergeCell ref="E98:F98"/>
    <mergeCell ref="G98:H98"/>
    <mergeCell ref="E96:F96"/>
    <mergeCell ref="G96:H96"/>
    <mergeCell ref="P108:W110"/>
    <mergeCell ref="C111:E112"/>
    <mergeCell ref="F111:I112"/>
    <mergeCell ref="K111:N111"/>
    <mergeCell ref="P111:W111"/>
    <mergeCell ref="K112:N112"/>
    <mergeCell ref="C113:C114"/>
    <mergeCell ref="D113:E114"/>
    <mergeCell ref="F113:I114"/>
    <mergeCell ref="J113:N114"/>
    <mergeCell ref="P113:W114"/>
    <mergeCell ref="C101:E101"/>
    <mergeCell ref="F101:I101"/>
    <mergeCell ref="J101:N101"/>
    <mergeCell ref="C102:E102"/>
    <mergeCell ref="F102:I102"/>
    <mergeCell ref="J102:N102"/>
    <mergeCell ref="C103:E103"/>
    <mergeCell ref="F103:I103"/>
    <mergeCell ref="J103:N103"/>
    <mergeCell ref="P124:W125"/>
    <mergeCell ref="E125:H125"/>
    <mergeCell ref="I125:J125"/>
    <mergeCell ref="M125:N125"/>
    <mergeCell ref="C126:C127"/>
    <mergeCell ref="D126:D127"/>
    <mergeCell ref="E126:N127"/>
    <mergeCell ref="C129:E130"/>
    <mergeCell ref="F129:G130"/>
    <mergeCell ref="H129:I130"/>
    <mergeCell ref="J129:K130"/>
    <mergeCell ref="L129:L130"/>
    <mergeCell ref="M129:M130"/>
    <mergeCell ref="P129:W130"/>
    <mergeCell ref="P119:W119"/>
    <mergeCell ref="E120:N120"/>
    <mergeCell ref="E121:N121"/>
    <mergeCell ref="C122:C123"/>
    <mergeCell ref="D122:D123"/>
    <mergeCell ref="E122:G123"/>
    <mergeCell ref="H122:J123"/>
    <mergeCell ref="K122:L123"/>
    <mergeCell ref="M122:N122"/>
    <mergeCell ref="P122:W123"/>
    <mergeCell ref="M123:N123"/>
    <mergeCell ref="K124:L125"/>
    <mergeCell ref="C119:D119"/>
    <mergeCell ref="E119:N119"/>
    <mergeCell ref="E124:F124"/>
    <mergeCell ref="H124:I124"/>
    <mergeCell ref="M124:N124"/>
    <mergeCell ref="P134:W134"/>
    <mergeCell ref="C135:E135"/>
    <mergeCell ref="F135:G135"/>
    <mergeCell ref="H135:I135"/>
    <mergeCell ref="J135:K135"/>
    <mergeCell ref="P131:W132"/>
    <mergeCell ref="F132:G132"/>
    <mergeCell ref="H132:I132"/>
    <mergeCell ref="J132:K132"/>
    <mergeCell ref="C133:E133"/>
    <mergeCell ref="F133:G133"/>
    <mergeCell ref="H133:I133"/>
    <mergeCell ref="J133:K133"/>
    <mergeCell ref="P133:W133"/>
    <mergeCell ref="C131:E131"/>
    <mergeCell ref="F131:G131"/>
    <mergeCell ref="H131:I131"/>
    <mergeCell ref="J131:K131"/>
    <mergeCell ref="C153:E153"/>
    <mergeCell ref="F153:I153"/>
    <mergeCell ref="J153:N153"/>
    <mergeCell ref="C154:E154"/>
    <mergeCell ref="F154:I154"/>
    <mergeCell ref="J154:N154"/>
    <mergeCell ref="C155:E155"/>
    <mergeCell ref="F155:I155"/>
    <mergeCell ref="J155:N155"/>
    <mergeCell ref="C137:E137"/>
    <mergeCell ref="F137:L137"/>
    <mergeCell ref="F138:L140"/>
    <mergeCell ref="I142:N142"/>
    <mergeCell ref="P142:W145"/>
    <mergeCell ref="I143:N148"/>
    <mergeCell ref="C145:D145"/>
    <mergeCell ref="E145:F145"/>
    <mergeCell ref="G145:H145"/>
    <mergeCell ref="C146:D146"/>
    <mergeCell ref="E146:F146"/>
    <mergeCell ref="G146:H146"/>
    <mergeCell ref="C147:D147"/>
    <mergeCell ref="E147:F147"/>
    <mergeCell ref="G147:H147"/>
    <mergeCell ref="C148:D148"/>
    <mergeCell ref="E148:F148"/>
    <mergeCell ref="G148:H148"/>
    <mergeCell ref="C150:E150"/>
    <mergeCell ref="F150:I150"/>
    <mergeCell ref="J150:N150"/>
    <mergeCell ref="C151:E151"/>
    <mergeCell ref="F151:I151"/>
    <mergeCell ref="P169:W169"/>
    <mergeCell ref="E170:N170"/>
    <mergeCell ref="E171:N171"/>
    <mergeCell ref="E172:G173"/>
    <mergeCell ref="H172:J173"/>
    <mergeCell ref="K172:L173"/>
    <mergeCell ref="M172:N172"/>
    <mergeCell ref="P172:W173"/>
    <mergeCell ref="M173:N173"/>
    <mergeCell ref="P158:W160"/>
    <mergeCell ref="C161:E162"/>
    <mergeCell ref="F161:I162"/>
    <mergeCell ref="K161:N161"/>
    <mergeCell ref="P161:W161"/>
    <mergeCell ref="K162:N162"/>
    <mergeCell ref="C163:C164"/>
    <mergeCell ref="D163:E164"/>
    <mergeCell ref="F163:I164"/>
    <mergeCell ref="J163:N164"/>
    <mergeCell ref="P163:W164"/>
    <mergeCell ref="P181:W182"/>
    <mergeCell ref="C183:E183"/>
    <mergeCell ref="F183:G183"/>
    <mergeCell ref="H183:I183"/>
    <mergeCell ref="J183:K183"/>
    <mergeCell ref="P183:W183"/>
    <mergeCell ref="C184:E184"/>
    <mergeCell ref="F184:G184"/>
    <mergeCell ref="H184:I184"/>
    <mergeCell ref="J184:K184"/>
    <mergeCell ref="P184:W184"/>
    <mergeCell ref="P174:W175"/>
    <mergeCell ref="E175:H175"/>
    <mergeCell ref="I175:J175"/>
    <mergeCell ref="M175:N175"/>
    <mergeCell ref="C176:C177"/>
    <mergeCell ref="D176:D177"/>
    <mergeCell ref="E176:N177"/>
    <mergeCell ref="C179:E180"/>
    <mergeCell ref="F179:G180"/>
    <mergeCell ref="H179:I180"/>
    <mergeCell ref="J179:K180"/>
    <mergeCell ref="L179:L180"/>
    <mergeCell ref="M179:M180"/>
    <mergeCell ref="P179:W180"/>
    <mergeCell ref="J181:K181"/>
    <mergeCell ref="J182:K182"/>
    <mergeCell ref="P208:W210"/>
    <mergeCell ref="P211:W211"/>
    <mergeCell ref="P213:W214"/>
    <mergeCell ref="L215:N215"/>
    <mergeCell ref="C218:N218"/>
    <mergeCell ref="C219:D219"/>
    <mergeCell ref="P219:W219"/>
    <mergeCell ref="E221:N221"/>
    <mergeCell ref="C187:E187"/>
    <mergeCell ref="F187:L187"/>
    <mergeCell ref="F188:L190"/>
    <mergeCell ref="C189:D189"/>
    <mergeCell ref="C190:D190"/>
    <mergeCell ref="I192:N192"/>
    <mergeCell ref="P192:W195"/>
    <mergeCell ref="I193:N198"/>
    <mergeCell ref="C198:D198"/>
    <mergeCell ref="E198:F198"/>
    <mergeCell ref="G198:H198"/>
    <mergeCell ref="C213:C214"/>
    <mergeCell ref="D213:E214"/>
    <mergeCell ref="F213:I214"/>
    <mergeCell ref="J213:N214"/>
    <mergeCell ref="E219:N219"/>
    <mergeCell ref="E220:N220"/>
    <mergeCell ref="C206:E207"/>
    <mergeCell ref="F206:I207"/>
    <mergeCell ref="K206:L206"/>
    <mergeCell ref="K207:L207"/>
    <mergeCell ref="C208:E210"/>
    <mergeCell ref="F208:I210"/>
    <mergeCell ref="K208:N208"/>
    <mergeCell ref="P229:W230"/>
    <mergeCell ref="P231:W232"/>
    <mergeCell ref="P233:W233"/>
    <mergeCell ref="P234:W234"/>
    <mergeCell ref="C237:E237"/>
    <mergeCell ref="F237:L237"/>
    <mergeCell ref="C238:D238"/>
    <mergeCell ref="F238:L240"/>
    <mergeCell ref="P222:W223"/>
    <mergeCell ref="E224:F224"/>
    <mergeCell ref="H224:I224"/>
    <mergeCell ref="K224:L225"/>
    <mergeCell ref="P224:W225"/>
    <mergeCell ref="E225:H225"/>
    <mergeCell ref="I225:J225"/>
    <mergeCell ref="M225:N225"/>
    <mergeCell ref="C226:C227"/>
    <mergeCell ref="D226:D227"/>
    <mergeCell ref="E226:N227"/>
    <mergeCell ref="C239:D239"/>
    <mergeCell ref="C240:D240"/>
    <mergeCell ref="J234:K234"/>
    <mergeCell ref="J235:K235"/>
    <mergeCell ref="C231:E231"/>
    <mergeCell ref="F231:G231"/>
    <mergeCell ref="H231:I231"/>
    <mergeCell ref="J231:K231"/>
    <mergeCell ref="C232:E232"/>
    <mergeCell ref="F232:G232"/>
    <mergeCell ref="H232:I232"/>
    <mergeCell ref="J232:K232"/>
    <mergeCell ref="C233:E233"/>
    <mergeCell ref="C251:E251"/>
    <mergeCell ref="F251:I251"/>
    <mergeCell ref="J251:N251"/>
    <mergeCell ref="C252:E252"/>
    <mergeCell ref="F252:I252"/>
    <mergeCell ref="J252:N252"/>
    <mergeCell ref="C253:E253"/>
    <mergeCell ref="C256:E257"/>
    <mergeCell ref="F256:I257"/>
    <mergeCell ref="K256:L256"/>
    <mergeCell ref="K257:L257"/>
    <mergeCell ref="C242:D242"/>
    <mergeCell ref="E242:F242"/>
    <mergeCell ref="G242:H242"/>
    <mergeCell ref="I242:N242"/>
    <mergeCell ref="P242:W245"/>
    <mergeCell ref="C243:D243"/>
    <mergeCell ref="E243:F243"/>
    <mergeCell ref="G243:H243"/>
    <mergeCell ref="I243:N248"/>
    <mergeCell ref="F253:I253"/>
    <mergeCell ref="J253:N253"/>
    <mergeCell ref="C254:E254"/>
    <mergeCell ref="F254:I254"/>
    <mergeCell ref="J254:N254"/>
    <mergeCell ref="C255:E255"/>
    <mergeCell ref="F255:I255"/>
    <mergeCell ref="J255:N255"/>
    <mergeCell ref="C250:E250"/>
    <mergeCell ref="F250:I250"/>
    <mergeCell ref="J250:N250"/>
    <mergeCell ref="C244:D244"/>
    <mergeCell ref="P269:W269"/>
    <mergeCell ref="E270:N270"/>
    <mergeCell ref="C272:C273"/>
    <mergeCell ref="D272:D273"/>
    <mergeCell ref="E272:G273"/>
    <mergeCell ref="H272:J273"/>
    <mergeCell ref="K272:L273"/>
    <mergeCell ref="M272:N272"/>
    <mergeCell ref="P272:W273"/>
    <mergeCell ref="M273:N273"/>
    <mergeCell ref="P258:W260"/>
    <mergeCell ref="C261:E262"/>
    <mergeCell ref="F261:I262"/>
    <mergeCell ref="P261:W261"/>
    <mergeCell ref="K262:N262"/>
    <mergeCell ref="C263:C264"/>
    <mergeCell ref="D263:E264"/>
    <mergeCell ref="F263:I264"/>
    <mergeCell ref="J263:N264"/>
    <mergeCell ref="P263:W264"/>
    <mergeCell ref="E271:N271"/>
    <mergeCell ref="C268:N268"/>
    <mergeCell ref="C269:D269"/>
    <mergeCell ref="E269:N269"/>
    <mergeCell ref="K261:N261"/>
    <mergeCell ref="C258:E260"/>
    <mergeCell ref="F258:I260"/>
    <mergeCell ref="K258:N258"/>
    <mergeCell ref="L265:N265"/>
    <mergeCell ref="P281:W282"/>
    <mergeCell ref="C282:E282"/>
    <mergeCell ref="F282:G282"/>
    <mergeCell ref="H282:I282"/>
    <mergeCell ref="J282:K282"/>
    <mergeCell ref="C283:E283"/>
    <mergeCell ref="F283:G283"/>
    <mergeCell ref="H283:I283"/>
    <mergeCell ref="J283:K283"/>
    <mergeCell ref="P283:W283"/>
    <mergeCell ref="P274:W275"/>
    <mergeCell ref="E275:H275"/>
    <mergeCell ref="I275:J275"/>
    <mergeCell ref="C276:C277"/>
    <mergeCell ref="D276:D277"/>
    <mergeCell ref="E276:N277"/>
    <mergeCell ref="C279:E280"/>
    <mergeCell ref="F279:G280"/>
    <mergeCell ref="H279:I280"/>
    <mergeCell ref="J279:K280"/>
    <mergeCell ref="L279:L280"/>
    <mergeCell ref="M279:M280"/>
    <mergeCell ref="P279:W280"/>
    <mergeCell ref="C281:E281"/>
    <mergeCell ref="F281:G281"/>
    <mergeCell ref="H281:I281"/>
    <mergeCell ref="J281:K281"/>
    <mergeCell ref="K274:L275"/>
    <mergeCell ref="M274:N274"/>
    <mergeCell ref="M275:N275"/>
    <mergeCell ref="E274:F274"/>
    <mergeCell ref="H274:I274"/>
    <mergeCell ref="P284:W284"/>
    <mergeCell ref="F287:L287"/>
    <mergeCell ref="C288:D288"/>
    <mergeCell ref="F288:L290"/>
    <mergeCell ref="C289:D289"/>
    <mergeCell ref="C290:D290"/>
    <mergeCell ref="E292:F292"/>
    <mergeCell ref="G292:H292"/>
    <mergeCell ref="I292:N292"/>
    <mergeCell ref="P292:W295"/>
    <mergeCell ref="E293:F293"/>
    <mergeCell ref="G293:H293"/>
    <mergeCell ref="I293:N298"/>
    <mergeCell ref="E294:F294"/>
    <mergeCell ref="G294:H294"/>
    <mergeCell ref="C295:D295"/>
    <mergeCell ref="E295:F295"/>
    <mergeCell ref="G295:H295"/>
    <mergeCell ref="C296:D296"/>
    <mergeCell ref="E296:F296"/>
    <mergeCell ref="G296:H296"/>
    <mergeCell ref="C287:E287"/>
    <mergeCell ref="C284:E284"/>
    <mergeCell ref="F284:G284"/>
    <mergeCell ref="H284:I284"/>
    <mergeCell ref="J284:K284"/>
    <mergeCell ref="C285:E285"/>
    <mergeCell ref="F285:G285"/>
    <mergeCell ref="H285:I285"/>
    <mergeCell ref="J285:K285"/>
    <mergeCell ref="P308:W310"/>
    <mergeCell ref="C311:E312"/>
    <mergeCell ref="F311:I312"/>
    <mergeCell ref="K311:N311"/>
    <mergeCell ref="P311:W311"/>
    <mergeCell ref="K312:N312"/>
    <mergeCell ref="C313:C314"/>
    <mergeCell ref="D313:E314"/>
    <mergeCell ref="F313:I314"/>
    <mergeCell ref="J313:N314"/>
    <mergeCell ref="P313:W314"/>
    <mergeCell ref="C300:E300"/>
    <mergeCell ref="F300:I300"/>
    <mergeCell ref="J300:N300"/>
    <mergeCell ref="C301:E301"/>
    <mergeCell ref="F301:I301"/>
    <mergeCell ref="J301:N301"/>
    <mergeCell ref="C302:E302"/>
    <mergeCell ref="F302:I302"/>
    <mergeCell ref="J302:N302"/>
    <mergeCell ref="C303:E303"/>
    <mergeCell ref="F303:I303"/>
    <mergeCell ref="J303:N303"/>
    <mergeCell ref="P324:W325"/>
    <mergeCell ref="E325:H325"/>
    <mergeCell ref="I325:J325"/>
    <mergeCell ref="M325:N325"/>
    <mergeCell ref="C326:C327"/>
    <mergeCell ref="D326:D327"/>
    <mergeCell ref="E326:N327"/>
    <mergeCell ref="C329:E330"/>
    <mergeCell ref="F329:G330"/>
    <mergeCell ref="H329:I330"/>
    <mergeCell ref="J329:K330"/>
    <mergeCell ref="L329:L330"/>
    <mergeCell ref="M329:M330"/>
    <mergeCell ref="P329:W330"/>
    <mergeCell ref="P319:W319"/>
    <mergeCell ref="E320:N320"/>
    <mergeCell ref="E321:N321"/>
    <mergeCell ref="C322:C323"/>
    <mergeCell ref="D322:D323"/>
    <mergeCell ref="E322:G323"/>
    <mergeCell ref="H322:J323"/>
    <mergeCell ref="K322:L323"/>
    <mergeCell ref="M322:N322"/>
    <mergeCell ref="P322:W323"/>
    <mergeCell ref="M323:N323"/>
    <mergeCell ref="C319:D319"/>
    <mergeCell ref="E319:N319"/>
    <mergeCell ref="E324:F324"/>
    <mergeCell ref="H324:I324"/>
    <mergeCell ref="K324:L325"/>
    <mergeCell ref="M324:N324"/>
    <mergeCell ref="P334:W334"/>
    <mergeCell ref="C335:E335"/>
    <mergeCell ref="F335:G335"/>
    <mergeCell ref="H335:I335"/>
    <mergeCell ref="J335:K335"/>
    <mergeCell ref="F337:L337"/>
    <mergeCell ref="C338:D338"/>
    <mergeCell ref="F338:L340"/>
    <mergeCell ref="C339:D339"/>
    <mergeCell ref="C340:D340"/>
    <mergeCell ref="P337:W339"/>
    <mergeCell ref="P331:W332"/>
    <mergeCell ref="C332:E332"/>
    <mergeCell ref="F332:G332"/>
    <mergeCell ref="H332:I332"/>
    <mergeCell ref="J332:K332"/>
    <mergeCell ref="C333:E333"/>
    <mergeCell ref="F333:G333"/>
    <mergeCell ref="H333:I333"/>
    <mergeCell ref="J333:K333"/>
    <mergeCell ref="P333:W333"/>
    <mergeCell ref="C353:E353"/>
    <mergeCell ref="F353:I353"/>
    <mergeCell ref="J353:N353"/>
    <mergeCell ref="P350:W352"/>
    <mergeCell ref="P342:W345"/>
    <mergeCell ref="C343:D343"/>
    <mergeCell ref="E343:F343"/>
    <mergeCell ref="G343:H343"/>
    <mergeCell ref="I343:N348"/>
    <mergeCell ref="C344:D344"/>
    <mergeCell ref="E344:F344"/>
    <mergeCell ref="G344:H344"/>
    <mergeCell ref="E345:F345"/>
    <mergeCell ref="G345:H345"/>
    <mergeCell ref="E346:F346"/>
    <mergeCell ref="G346:H346"/>
    <mergeCell ref="E347:F347"/>
    <mergeCell ref="G347:H347"/>
    <mergeCell ref="C348:D348"/>
    <mergeCell ref="E348:F348"/>
    <mergeCell ref="G348:H348"/>
    <mergeCell ref="P358:W360"/>
    <mergeCell ref="C361:E362"/>
    <mergeCell ref="F361:I362"/>
    <mergeCell ref="K361:N361"/>
    <mergeCell ref="P361:W361"/>
    <mergeCell ref="K362:N362"/>
    <mergeCell ref="C363:C364"/>
    <mergeCell ref="D363:E364"/>
    <mergeCell ref="F363:I364"/>
    <mergeCell ref="J363:N364"/>
    <mergeCell ref="P363:W364"/>
    <mergeCell ref="C354:E354"/>
    <mergeCell ref="F354:I354"/>
    <mergeCell ref="J354:N354"/>
    <mergeCell ref="C355:E355"/>
    <mergeCell ref="F355:I355"/>
    <mergeCell ref="J355:N355"/>
    <mergeCell ref="C356:E357"/>
    <mergeCell ref="F356:I357"/>
    <mergeCell ref="K356:L356"/>
    <mergeCell ref="K357:L357"/>
    <mergeCell ref="P374:W375"/>
    <mergeCell ref="E375:H375"/>
    <mergeCell ref="I375:J375"/>
    <mergeCell ref="M375:N375"/>
    <mergeCell ref="C376:C377"/>
    <mergeCell ref="D376:D377"/>
    <mergeCell ref="E376:N377"/>
    <mergeCell ref="C379:E380"/>
    <mergeCell ref="F379:G380"/>
    <mergeCell ref="H379:I380"/>
    <mergeCell ref="J379:K380"/>
    <mergeCell ref="L379:L380"/>
    <mergeCell ref="M379:M380"/>
    <mergeCell ref="P379:W380"/>
    <mergeCell ref="P369:W369"/>
    <mergeCell ref="E370:N370"/>
    <mergeCell ref="E371:N371"/>
    <mergeCell ref="D372:D373"/>
    <mergeCell ref="E372:G373"/>
    <mergeCell ref="H372:J373"/>
    <mergeCell ref="K372:L373"/>
    <mergeCell ref="M372:N372"/>
    <mergeCell ref="P372:W373"/>
    <mergeCell ref="M373:N373"/>
    <mergeCell ref="C372:C373"/>
    <mergeCell ref="E374:F374"/>
    <mergeCell ref="H374:I374"/>
    <mergeCell ref="K374:L375"/>
    <mergeCell ref="M374:N374"/>
    <mergeCell ref="P384:W384"/>
    <mergeCell ref="C385:E385"/>
    <mergeCell ref="F385:G385"/>
    <mergeCell ref="H385:I385"/>
    <mergeCell ref="J385:K385"/>
    <mergeCell ref="C387:E387"/>
    <mergeCell ref="F387:L387"/>
    <mergeCell ref="C388:D388"/>
    <mergeCell ref="F388:L390"/>
    <mergeCell ref="C389:D389"/>
    <mergeCell ref="C390:D390"/>
    <mergeCell ref="P387:W389"/>
    <mergeCell ref="P381:W382"/>
    <mergeCell ref="C382:E382"/>
    <mergeCell ref="F382:G382"/>
    <mergeCell ref="J382:K382"/>
    <mergeCell ref="C383:E383"/>
    <mergeCell ref="F383:G383"/>
    <mergeCell ref="H383:I383"/>
    <mergeCell ref="J383:K383"/>
    <mergeCell ref="P383:W383"/>
    <mergeCell ref="H382:I382"/>
    <mergeCell ref="C381:E381"/>
    <mergeCell ref="F381:G381"/>
    <mergeCell ref="H381:I381"/>
    <mergeCell ref="J381:K381"/>
    <mergeCell ref="P400:W402"/>
    <mergeCell ref="P392:W395"/>
    <mergeCell ref="C393:D393"/>
    <mergeCell ref="E393:F393"/>
    <mergeCell ref="G393:H393"/>
    <mergeCell ref="I393:N398"/>
    <mergeCell ref="C394:D394"/>
    <mergeCell ref="E394:F394"/>
    <mergeCell ref="G394:H394"/>
    <mergeCell ref="C395:D395"/>
    <mergeCell ref="E395:F395"/>
    <mergeCell ref="G395:H395"/>
    <mergeCell ref="C396:D396"/>
    <mergeCell ref="E396:F396"/>
    <mergeCell ref="G396:H396"/>
    <mergeCell ref="C397:D397"/>
    <mergeCell ref="E397:F397"/>
    <mergeCell ref="G397:H397"/>
    <mergeCell ref="E398:F398"/>
    <mergeCell ref="G398:H398"/>
    <mergeCell ref="P408:W410"/>
    <mergeCell ref="C411:E412"/>
    <mergeCell ref="F411:I412"/>
    <mergeCell ref="K411:N411"/>
    <mergeCell ref="P411:W411"/>
    <mergeCell ref="K412:N412"/>
    <mergeCell ref="C413:C414"/>
    <mergeCell ref="D413:E414"/>
    <mergeCell ref="F413:I414"/>
    <mergeCell ref="J413:N414"/>
    <mergeCell ref="P413:W414"/>
    <mergeCell ref="C404:E404"/>
    <mergeCell ref="F404:I404"/>
    <mergeCell ref="J404:N404"/>
    <mergeCell ref="C405:E405"/>
    <mergeCell ref="F405:I405"/>
    <mergeCell ref="J405:N405"/>
    <mergeCell ref="C406:E407"/>
    <mergeCell ref="F406:I407"/>
    <mergeCell ref="K406:L406"/>
    <mergeCell ref="K407:L407"/>
    <mergeCell ref="P424:W425"/>
    <mergeCell ref="E425:H425"/>
    <mergeCell ref="I425:J425"/>
    <mergeCell ref="M425:N425"/>
    <mergeCell ref="C426:C427"/>
    <mergeCell ref="D426:D427"/>
    <mergeCell ref="E426:N427"/>
    <mergeCell ref="C429:E430"/>
    <mergeCell ref="F429:G430"/>
    <mergeCell ref="H429:I430"/>
    <mergeCell ref="J429:K430"/>
    <mergeCell ref="L429:L430"/>
    <mergeCell ref="M429:M430"/>
    <mergeCell ref="P429:W430"/>
    <mergeCell ref="P419:W419"/>
    <mergeCell ref="E420:N420"/>
    <mergeCell ref="E421:N421"/>
    <mergeCell ref="C422:C423"/>
    <mergeCell ref="D422:D423"/>
    <mergeCell ref="E422:G423"/>
    <mergeCell ref="H422:J423"/>
    <mergeCell ref="K422:L423"/>
    <mergeCell ref="M422:N422"/>
    <mergeCell ref="P422:W423"/>
    <mergeCell ref="M423:N423"/>
    <mergeCell ref="P434:W434"/>
    <mergeCell ref="C435:E435"/>
    <mergeCell ref="F435:G435"/>
    <mergeCell ref="J435:K435"/>
    <mergeCell ref="C437:E437"/>
    <mergeCell ref="F437:L437"/>
    <mergeCell ref="C438:D438"/>
    <mergeCell ref="F438:L440"/>
    <mergeCell ref="C439:D439"/>
    <mergeCell ref="C440:D440"/>
    <mergeCell ref="P437:W439"/>
    <mergeCell ref="P431:W432"/>
    <mergeCell ref="C432:E432"/>
    <mergeCell ref="F432:G432"/>
    <mergeCell ref="H432:I432"/>
    <mergeCell ref="J432:K432"/>
    <mergeCell ref="C433:E433"/>
    <mergeCell ref="F433:G433"/>
    <mergeCell ref="H433:I433"/>
    <mergeCell ref="J433:K433"/>
    <mergeCell ref="P433:W433"/>
    <mergeCell ref="P450:W452"/>
    <mergeCell ref="P442:W445"/>
    <mergeCell ref="C443:D443"/>
    <mergeCell ref="E443:F443"/>
    <mergeCell ref="G443:H443"/>
    <mergeCell ref="I443:N448"/>
    <mergeCell ref="C444:D444"/>
    <mergeCell ref="E444:F444"/>
    <mergeCell ref="G444:H444"/>
    <mergeCell ref="C445:D445"/>
    <mergeCell ref="E445:F445"/>
    <mergeCell ref="G445:H445"/>
    <mergeCell ref="C446:D446"/>
    <mergeCell ref="E446:F446"/>
    <mergeCell ref="G446:H446"/>
    <mergeCell ref="C447:D447"/>
    <mergeCell ref="E447:F447"/>
    <mergeCell ref="G447:H447"/>
    <mergeCell ref="C448:D448"/>
    <mergeCell ref="E448:F448"/>
    <mergeCell ref="G448:H448"/>
    <mergeCell ref="K458:N458"/>
    <mergeCell ref="P458:W460"/>
    <mergeCell ref="C461:E462"/>
    <mergeCell ref="F461:I462"/>
    <mergeCell ref="K461:N461"/>
    <mergeCell ref="P461:W461"/>
    <mergeCell ref="K462:N462"/>
    <mergeCell ref="C454:E454"/>
    <mergeCell ref="F454:I454"/>
    <mergeCell ref="J454:N454"/>
    <mergeCell ref="C455:E455"/>
    <mergeCell ref="F455:I455"/>
    <mergeCell ref="J455:N455"/>
    <mergeCell ref="C456:E457"/>
    <mergeCell ref="F456:I457"/>
    <mergeCell ref="K456:L456"/>
    <mergeCell ref="K457:L457"/>
    <mergeCell ref="P474:W475"/>
    <mergeCell ref="E475:H475"/>
    <mergeCell ref="I475:J475"/>
    <mergeCell ref="M475:N475"/>
    <mergeCell ref="C476:C477"/>
    <mergeCell ref="D476:D477"/>
    <mergeCell ref="E476:N477"/>
    <mergeCell ref="C479:E480"/>
    <mergeCell ref="F479:G480"/>
    <mergeCell ref="H479:I480"/>
    <mergeCell ref="J479:K480"/>
    <mergeCell ref="L479:L480"/>
    <mergeCell ref="M479:M480"/>
    <mergeCell ref="P479:W480"/>
    <mergeCell ref="P463:W464"/>
    <mergeCell ref="L465:N465"/>
    <mergeCell ref="C468:N468"/>
    <mergeCell ref="C469:D469"/>
    <mergeCell ref="E469:N469"/>
    <mergeCell ref="P469:W469"/>
    <mergeCell ref="E470:N470"/>
    <mergeCell ref="E471:N471"/>
    <mergeCell ref="C472:C473"/>
    <mergeCell ref="D472:D473"/>
    <mergeCell ref="E472:G473"/>
    <mergeCell ref="H472:J473"/>
    <mergeCell ref="K472:L473"/>
    <mergeCell ref="M472:N472"/>
    <mergeCell ref="P472:W473"/>
    <mergeCell ref="M473:N473"/>
    <mergeCell ref="M474:N474"/>
    <mergeCell ref="C463:C464"/>
    <mergeCell ref="P484:W484"/>
    <mergeCell ref="C485:E485"/>
    <mergeCell ref="F485:G485"/>
    <mergeCell ref="H485:I485"/>
    <mergeCell ref="J485:K485"/>
    <mergeCell ref="C487:E487"/>
    <mergeCell ref="F487:L487"/>
    <mergeCell ref="C488:D488"/>
    <mergeCell ref="F488:L490"/>
    <mergeCell ref="C489:D489"/>
    <mergeCell ref="C490:D490"/>
    <mergeCell ref="P487:W489"/>
    <mergeCell ref="P481:W482"/>
    <mergeCell ref="C482:E482"/>
    <mergeCell ref="F482:G482"/>
    <mergeCell ref="H482:I482"/>
    <mergeCell ref="J482:K482"/>
    <mergeCell ref="C483:E483"/>
    <mergeCell ref="F483:G483"/>
    <mergeCell ref="H483:I483"/>
    <mergeCell ref="J483:K483"/>
    <mergeCell ref="P483:W483"/>
    <mergeCell ref="P500:W502"/>
    <mergeCell ref="P492:W495"/>
    <mergeCell ref="C493:D493"/>
    <mergeCell ref="E493:F493"/>
    <mergeCell ref="G493:H493"/>
    <mergeCell ref="I493:N498"/>
    <mergeCell ref="C494:D494"/>
    <mergeCell ref="E494:F494"/>
    <mergeCell ref="G494:H494"/>
    <mergeCell ref="C495:D495"/>
    <mergeCell ref="E495:F495"/>
    <mergeCell ref="G495:H495"/>
    <mergeCell ref="C496:D496"/>
    <mergeCell ref="E496:F496"/>
    <mergeCell ref="G496:H496"/>
    <mergeCell ref="C497:D497"/>
    <mergeCell ref="E497:F497"/>
    <mergeCell ref="G497:H497"/>
    <mergeCell ref="C498:D498"/>
    <mergeCell ref="E498:F498"/>
    <mergeCell ref="G498:H498"/>
    <mergeCell ref="K512:N512"/>
    <mergeCell ref="C504:E504"/>
    <mergeCell ref="F504:I504"/>
    <mergeCell ref="J504:N504"/>
    <mergeCell ref="C505:E505"/>
    <mergeCell ref="F505:I505"/>
    <mergeCell ref="J505:N505"/>
    <mergeCell ref="C506:E507"/>
    <mergeCell ref="F506:I507"/>
    <mergeCell ref="K506:L506"/>
    <mergeCell ref="K507:L507"/>
    <mergeCell ref="C501:E501"/>
    <mergeCell ref="F501:I501"/>
    <mergeCell ref="J501:N501"/>
    <mergeCell ref="C502:E502"/>
    <mergeCell ref="F502:I502"/>
    <mergeCell ref="J502:N502"/>
    <mergeCell ref="F503:I503"/>
    <mergeCell ref="J503:N503"/>
    <mergeCell ref="C513:C514"/>
    <mergeCell ref="D513:E514"/>
    <mergeCell ref="F513:I514"/>
    <mergeCell ref="J513:N514"/>
    <mergeCell ref="P513:W514"/>
    <mergeCell ref="L515:N515"/>
    <mergeCell ref="U5:V5"/>
    <mergeCell ref="U6:V6"/>
    <mergeCell ref="U7:V7"/>
    <mergeCell ref="U8:V8"/>
    <mergeCell ref="U9:V9"/>
    <mergeCell ref="U10:V10"/>
    <mergeCell ref="P37:W39"/>
    <mergeCell ref="P50:W52"/>
    <mergeCell ref="P137:W139"/>
    <mergeCell ref="P150:W152"/>
    <mergeCell ref="P87:W89"/>
    <mergeCell ref="P100:W102"/>
    <mergeCell ref="P187:W189"/>
    <mergeCell ref="P200:W202"/>
    <mergeCell ref="P237:W239"/>
    <mergeCell ref="P250:W252"/>
    <mergeCell ref="P287:W289"/>
    <mergeCell ref="P300:W302"/>
    <mergeCell ref="C508:E510"/>
    <mergeCell ref="F508:I510"/>
    <mergeCell ref="K508:N508"/>
    <mergeCell ref="P508:W510"/>
    <mergeCell ref="C511:E512"/>
    <mergeCell ref="F511:I512"/>
    <mergeCell ref="K511:N511"/>
    <mergeCell ref="P511:W511"/>
  </mergeCells>
  <conditionalFormatting sqref="E24:E25 G24:K24">
    <cfRule type="expression" dxfId="101" priority="515">
      <formula>$D24=FALSE</formula>
    </cfRule>
  </conditionalFormatting>
  <conditionalFormatting sqref="E25">
    <cfRule type="expression" dxfId="100" priority="491">
      <formula>$D24=FALSE</formula>
    </cfRule>
  </conditionalFormatting>
  <conditionalFormatting sqref="E74:E75 G74:K74">
    <cfRule type="expression" dxfId="99" priority="113">
      <formula>$D74=FALSE</formula>
    </cfRule>
  </conditionalFormatting>
  <conditionalFormatting sqref="E75">
    <cfRule type="expression" dxfId="98" priority="109">
      <formula>$D74=FALSE</formula>
    </cfRule>
  </conditionalFormatting>
  <conditionalFormatting sqref="E124:E125 G124:K124">
    <cfRule type="expression" dxfId="97" priority="102">
      <formula>$D124=FALSE</formula>
    </cfRule>
  </conditionalFormatting>
  <conditionalFormatting sqref="E125">
    <cfRule type="expression" dxfId="96" priority="98">
      <formula>$D124=FALSE</formula>
    </cfRule>
  </conditionalFormatting>
  <conditionalFormatting sqref="E174:E175 G174:K174">
    <cfRule type="expression" dxfId="95" priority="80">
      <formula>$D174=FALSE</formula>
    </cfRule>
  </conditionalFormatting>
  <conditionalFormatting sqref="E175">
    <cfRule type="expression" dxfId="94" priority="76">
      <formula>$D174=FALSE</formula>
    </cfRule>
  </conditionalFormatting>
  <conditionalFormatting sqref="E224:E225 G224:K224">
    <cfRule type="expression" dxfId="93" priority="69">
      <formula>$D224=FALSE</formula>
    </cfRule>
  </conditionalFormatting>
  <conditionalFormatting sqref="E225">
    <cfRule type="expression" dxfId="92" priority="65">
      <formula>$D224=FALSE</formula>
    </cfRule>
  </conditionalFormatting>
  <conditionalFormatting sqref="E274:E275 G274:K274">
    <cfRule type="expression" dxfId="91" priority="58">
      <formula>$D274=FALSE</formula>
    </cfRule>
  </conditionalFormatting>
  <conditionalFormatting sqref="E275">
    <cfRule type="expression" dxfId="90" priority="54">
      <formula>$D274=FALSE</formula>
    </cfRule>
  </conditionalFormatting>
  <conditionalFormatting sqref="E324:E325 G324:K324">
    <cfRule type="expression" dxfId="89" priority="47">
      <formula>$D324=FALSE</formula>
    </cfRule>
  </conditionalFormatting>
  <conditionalFormatting sqref="E325">
    <cfRule type="expression" dxfId="88" priority="43">
      <formula>$D324=FALSE</formula>
    </cfRule>
  </conditionalFormatting>
  <conditionalFormatting sqref="E374:E375 G374:K374">
    <cfRule type="expression" dxfId="87" priority="36">
      <formula>$D374=FALSE</formula>
    </cfRule>
  </conditionalFormatting>
  <conditionalFormatting sqref="E375">
    <cfRule type="expression" dxfId="86" priority="32">
      <formula>$D374=FALSE</formula>
    </cfRule>
  </conditionalFormatting>
  <conditionalFormatting sqref="E424:E425 G424:K424">
    <cfRule type="expression" dxfId="85" priority="517">
      <formula>$D424=FALSE</formula>
    </cfRule>
  </conditionalFormatting>
  <conditionalFormatting sqref="E425">
    <cfRule type="expression" dxfId="84" priority="25">
      <formula>$D424=FALSE</formula>
    </cfRule>
  </conditionalFormatting>
  <conditionalFormatting sqref="E474:E475 G474:K474">
    <cfRule type="expression" dxfId="83" priority="519">
      <formula>$D474=FALSE</formula>
    </cfRule>
  </conditionalFormatting>
  <conditionalFormatting sqref="E475">
    <cfRule type="expression" dxfId="82" priority="14">
      <formula>$D474=FALSE</formula>
    </cfRule>
  </conditionalFormatting>
  <conditionalFormatting sqref="E24:F24">
    <cfRule type="expression" dxfId="81" priority="492">
      <formula>$D24=FALSE</formula>
    </cfRule>
  </conditionalFormatting>
  <conditionalFormatting sqref="E74:F74">
    <cfRule type="expression" dxfId="80" priority="110">
      <formula>$D74=FALSE</formula>
    </cfRule>
  </conditionalFormatting>
  <conditionalFormatting sqref="E124:F124">
    <cfRule type="expression" dxfId="79" priority="99">
      <formula>$D124=FALSE</formula>
    </cfRule>
  </conditionalFormatting>
  <conditionalFormatting sqref="E174:F174">
    <cfRule type="expression" dxfId="78" priority="77">
      <formula>$D174=FALSE</formula>
    </cfRule>
  </conditionalFormatting>
  <conditionalFormatting sqref="E224:F224">
    <cfRule type="expression" dxfId="77" priority="66">
      <formula>$D224=FALSE</formula>
    </cfRule>
  </conditionalFormatting>
  <conditionalFormatting sqref="E274:F274">
    <cfRule type="expression" dxfId="76" priority="55">
      <formula>$D274=FALSE</formula>
    </cfRule>
  </conditionalFormatting>
  <conditionalFormatting sqref="E324:F324">
    <cfRule type="expression" dxfId="75" priority="44">
      <formula>$D324=FALSE</formula>
    </cfRule>
  </conditionalFormatting>
  <conditionalFormatting sqref="E374:F374">
    <cfRule type="expression" dxfId="74" priority="33">
      <formula>$D374=FALSE</formula>
    </cfRule>
  </conditionalFormatting>
  <conditionalFormatting sqref="E424:F424">
    <cfRule type="expression" dxfId="73" priority="24">
      <formula>$D424=FALSE</formula>
    </cfRule>
  </conditionalFormatting>
  <conditionalFormatting sqref="E474:F474">
    <cfRule type="expression" dxfId="72" priority="13">
      <formula>$D474=FALSE</formula>
    </cfRule>
  </conditionalFormatting>
  <conditionalFormatting sqref="E22:G23">
    <cfRule type="expression" dxfId="71" priority="494">
      <formula>$D22=FALSE</formula>
    </cfRule>
  </conditionalFormatting>
  <conditionalFormatting sqref="E72:G73">
    <cfRule type="expression" dxfId="70" priority="112">
      <formula>$D72=FALSE</formula>
    </cfRule>
  </conditionalFormatting>
  <conditionalFormatting sqref="E122:G123">
    <cfRule type="expression" dxfId="69" priority="101">
      <formula>$D122=FALSE</formula>
    </cfRule>
  </conditionalFormatting>
  <conditionalFormatting sqref="E172:G173">
    <cfRule type="expression" dxfId="68" priority="79">
      <formula>$D172=FALSE</formula>
    </cfRule>
  </conditionalFormatting>
  <conditionalFormatting sqref="E222:G223">
    <cfRule type="expression" dxfId="67" priority="68">
      <formula>$D222=FALSE</formula>
    </cfRule>
  </conditionalFormatting>
  <conditionalFormatting sqref="E272:G273">
    <cfRule type="expression" dxfId="66" priority="57">
      <formula>$D272=FALSE</formula>
    </cfRule>
  </conditionalFormatting>
  <conditionalFormatting sqref="E322:G323">
    <cfRule type="expression" dxfId="65" priority="46">
      <formula>$D322=FALSE</formula>
    </cfRule>
  </conditionalFormatting>
  <conditionalFormatting sqref="E372:G373">
    <cfRule type="expression" dxfId="64" priority="35">
      <formula>$D372=FALSE</formula>
    </cfRule>
  </conditionalFormatting>
  <conditionalFormatting sqref="E422:G423">
    <cfRule type="expression" dxfId="63" priority="516">
      <formula>$D422=FALSE</formula>
    </cfRule>
  </conditionalFormatting>
  <conditionalFormatting sqref="E472:G473">
    <cfRule type="expression" dxfId="62" priority="518">
      <formula>$D472=FALSE</formula>
    </cfRule>
  </conditionalFormatting>
  <conditionalFormatting sqref="E25:H25">
    <cfRule type="expression" dxfId="61" priority="213">
      <formula>$D24=TRUE</formula>
    </cfRule>
  </conditionalFormatting>
  <conditionalFormatting sqref="E75:H75">
    <cfRule type="expression" dxfId="60" priority="103">
      <formula>$D74=TRUE</formula>
    </cfRule>
  </conditionalFormatting>
  <conditionalFormatting sqref="E125:H125">
    <cfRule type="expression" dxfId="59" priority="92">
      <formula>$D124=TRUE</formula>
    </cfRule>
  </conditionalFormatting>
  <conditionalFormatting sqref="E175:H175">
    <cfRule type="expression" dxfId="58" priority="70">
      <formula>$D174=TRUE</formula>
    </cfRule>
  </conditionalFormatting>
  <conditionalFormatting sqref="E225:H225">
    <cfRule type="expression" dxfId="57" priority="59">
      <formula>$D224=TRUE</formula>
    </cfRule>
  </conditionalFormatting>
  <conditionalFormatting sqref="E275:H275">
    <cfRule type="expression" dxfId="56" priority="48">
      <formula>$D274=TRUE</formula>
    </cfRule>
  </conditionalFormatting>
  <conditionalFormatting sqref="E325:H325">
    <cfRule type="expression" dxfId="55" priority="37">
      <formula>$D324=TRUE</formula>
    </cfRule>
  </conditionalFormatting>
  <conditionalFormatting sqref="E375:H375">
    <cfRule type="expression" dxfId="54" priority="26">
      <formula>$D374=TRUE</formula>
    </cfRule>
  </conditionalFormatting>
  <conditionalFormatting sqref="E425:H425">
    <cfRule type="expression" dxfId="53" priority="15">
      <formula>$D424=TRUE</formula>
    </cfRule>
  </conditionalFormatting>
  <conditionalFormatting sqref="E475:H475">
    <cfRule type="expression" dxfId="52" priority="4">
      <formula>$D474=TRUE</formula>
    </cfRule>
  </conditionalFormatting>
  <conditionalFormatting sqref="G24:J24">
    <cfRule type="expression" dxfId="51" priority="490">
      <formula>$D24=FALSE</formula>
    </cfRule>
  </conditionalFormatting>
  <conditionalFormatting sqref="G74:J74">
    <cfRule type="expression" dxfId="50" priority="108">
      <formula>$D74=FALSE</formula>
    </cfRule>
  </conditionalFormatting>
  <conditionalFormatting sqref="G124:J124">
    <cfRule type="expression" dxfId="49" priority="97">
      <formula>$D124=FALSE</formula>
    </cfRule>
  </conditionalFormatting>
  <conditionalFormatting sqref="G174:J174">
    <cfRule type="expression" dxfId="48" priority="75">
      <formula>$D174=FALSE</formula>
    </cfRule>
  </conditionalFormatting>
  <conditionalFormatting sqref="G224:J224">
    <cfRule type="expression" dxfId="47" priority="64">
      <formula>$D224=FALSE</formula>
    </cfRule>
  </conditionalFormatting>
  <conditionalFormatting sqref="G274:J274">
    <cfRule type="expression" dxfId="46" priority="53">
      <formula>$D274=FALSE</formula>
    </cfRule>
  </conditionalFormatting>
  <conditionalFormatting sqref="G324:J324">
    <cfRule type="expression" dxfId="45" priority="42">
      <formula>$D324=FALSE</formula>
    </cfRule>
  </conditionalFormatting>
  <conditionalFormatting sqref="G374:J374">
    <cfRule type="expression" dxfId="44" priority="31">
      <formula>$D374=FALSE</formula>
    </cfRule>
  </conditionalFormatting>
  <conditionalFormatting sqref="G424:J424">
    <cfRule type="expression" dxfId="43" priority="22">
      <formula>$D424=FALSE</formula>
    </cfRule>
  </conditionalFormatting>
  <conditionalFormatting sqref="G474:J474">
    <cfRule type="expression" dxfId="42" priority="11">
      <formula>$D474=FALSE</formula>
    </cfRule>
  </conditionalFormatting>
  <conditionalFormatting sqref="I25">
    <cfRule type="expression" dxfId="41" priority="489">
      <formula>$D24=FALSE</formula>
    </cfRule>
  </conditionalFormatting>
  <conditionalFormatting sqref="I75">
    <cfRule type="expression" dxfId="40" priority="107">
      <formula>$D74=FALSE</formula>
    </cfRule>
  </conditionalFormatting>
  <conditionalFormatting sqref="I125">
    <cfRule type="expression" dxfId="39" priority="96">
      <formula>$D124=FALSE</formula>
    </cfRule>
  </conditionalFormatting>
  <conditionalFormatting sqref="I175">
    <cfRule type="expression" dxfId="38" priority="74">
      <formula>$D174=FALSE</formula>
    </cfRule>
  </conditionalFormatting>
  <conditionalFormatting sqref="I225">
    <cfRule type="expression" dxfId="37" priority="63">
      <formula>$D224=FALSE</formula>
    </cfRule>
  </conditionalFormatting>
  <conditionalFormatting sqref="I275">
    <cfRule type="expression" dxfId="36" priority="52">
      <formula>$D274=FALSE</formula>
    </cfRule>
  </conditionalFormatting>
  <conditionalFormatting sqref="I325">
    <cfRule type="expression" dxfId="35" priority="41">
      <formula>$D324=FALSE</formula>
    </cfRule>
  </conditionalFormatting>
  <conditionalFormatting sqref="I375">
    <cfRule type="expression" dxfId="34" priority="30">
      <formula>$D374=FALSE</formula>
    </cfRule>
  </conditionalFormatting>
  <conditionalFormatting sqref="I425">
    <cfRule type="expression" dxfId="33" priority="20">
      <formula>$D424=FALSE</formula>
    </cfRule>
  </conditionalFormatting>
  <conditionalFormatting sqref="I475">
    <cfRule type="expression" dxfId="32" priority="9">
      <formula>$D474=FALSE</formula>
    </cfRule>
  </conditionalFormatting>
  <conditionalFormatting sqref="K22:L23">
    <cfRule type="expression" dxfId="31" priority="493">
      <formula>$D22=FALSE</formula>
    </cfRule>
  </conditionalFormatting>
  <conditionalFormatting sqref="K24:L25">
    <cfRule type="expression" dxfId="30" priority="488">
      <formula>$D24=FALSE</formula>
    </cfRule>
  </conditionalFormatting>
  <conditionalFormatting sqref="K72:L73">
    <cfRule type="expression" dxfId="29" priority="111">
      <formula>$D72=FALSE</formula>
    </cfRule>
  </conditionalFormatting>
  <conditionalFormatting sqref="K74:L75">
    <cfRule type="expression" dxfId="28" priority="106">
      <formula>$D74=FALSE</formula>
    </cfRule>
  </conditionalFormatting>
  <conditionalFormatting sqref="K122:L123">
    <cfRule type="expression" dxfId="27" priority="100">
      <formula>$D122=FALSE</formula>
    </cfRule>
  </conditionalFormatting>
  <conditionalFormatting sqref="K124:L125">
    <cfRule type="expression" dxfId="26" priority="95">
      <formula>$D124=FALSE</formula>
    </cfRule>
  </conditionalFormatting>
  <conditionalFormatting sqref="K172:L173">
    <cfRule type="expression" dxfId="25" priority="78">
      <formula>$D172=FALSE</formula>
    </cfRule>
  </conditionalFormatting>
  <conditionalFormatting sqref="K174:L175">
    <cfRule type="expression" dxfId="24" priority="73">
      <formula>$D174=FALSE</formula>
    </cfRule>
  </conditionalFormatting>
  <conditionalFormatting sqref="K222:L223">
    <cfRule type="expression" dxfId="23" priority="67">
      <formula>$D222=FALSE</formula>
    </cfRule>
  </conditionalFormatting>
  <conditionalFormatting sqref="K224:L225">
    <cfRule type="expression" dxfId="22" priority="62">
      <formula>$D224=FALSE</formula>
    </cfRule>
  </conditionalFormatting>
  <conditionalFormatting sqref="K272:L273">
    <cfRule type="expression" dxfId="21" priority="56">
      <formula>$D272=FALSE</formula>
    </cfRule>
  </conditionalFormatting>
  <conditionalFormatting sqref="K274:L275">
    <cfRule type="expression" dxfId="20" priority="51">
      <formula>$D274=FALSE</formula>
    </cfRule>
  </conditionalFormatting>
  <conditionalFormatting sqref="K322:L323">
    <cfRule type="expression" dxfId="19" priority="45">
      <formula>$D322=FALSE</formula>
    </cfRule>
  </conditionalFormatting>
  <conditionalFormatting sqref="K324:L325">
    <cfRule type="expression" dxfId="18" priority="40">
      <formula>$D324=FALSE</formula>
    </cfRule>
  </conditionalFormatting>
  <conditionalFormatting sqref="K372:L373">
    <cfRule type="expression" dxfId="17" priority="34">
      <formula>$D372=FALSE</formula>
    </cfRule>
  </conditionalFormatting>
  <conditionalFormatting sqref="K374:L375">
    <cfRule type="expression" dxfId="16" priority="29">
      <formula>$D374=FALSE</formula>
    </cfRule>
  </conditionalFormatting>
  <conditionalFormatting sqref="K422:L423">
    <cfRule type="expression" dxfId="15" priority="23">
      <formula>$D422=FALSE</formula>
    </cfRule>
  </conditionalFormatting>
  <conditionalFormatting sqref="K424:L425">
    <cfRule type="expression" dxfId="14" priority="18">
      <formula>$D424=FALSE</formula>
    </cfRule>
  </conditionalFormatting>
  <conditionalFormatting sqref="K472:L473">
    <cfRule type="expression" dxfId="13" priority="12">
      <formula>$D472=FALSE</formula>
    </cfRule>
  </conditionalFormatting>
  <conditionalFormatting sqref="K474:L475">
    <cfRule type="expression" dxfId="12" priority="7">
      <formula>$D474=FALSE</formula>
    </cfRule>
  </conditionalFormatting>
  <conditionalFormatting sqref="M22:N25">
    <cfRule type="expression" dxfId="11" priority="304">
      <formula>$D22=TRUE</formula>
    </cfRule>
  </conditionalFormatting>
  <conditionalFormatting sqref="M72:N75">
    <cfRule type="expression" dxfId="10" priority="104">
      <formula>$D72=TRUE</formula>
    </cfRule>
  </conditionalFormatting>
  <conditionalFormatting sqref="M122:N125">
    <cfRule type="expression" dxfId="9" priority="93">
      <formula>$D122=TRUE</formula>
    </cfRule>
  </conditionalFormatting>
  <conditionalFormatting sqref="M172:N175">
    <cfRule type="expression" dxfId="8" priority="71">
      <formula>$D172=TRUE</formula>
    </cfRule>
  </conditionalFormatting>
  <conditionalFormatting sqref="M222:N225">
    <cfRule type="expression" dxfId="7" priority="60">
      <formula>$D222=TRUE</formula>
    </cfRule>
  </conditionalFormatting>
  <conditionalFormatting sqref="M272:N275">
    <cfRule type="expression" dxfId="6" priority="49">
      <formula>$D272=TRUE</formula>
    </cfRule>
  </conditionalFormatting>
  <conditionalFormatting sqref="M322:N325">
    <cfRule type="expression" dxfId="5" priority="38">
      <formula>$D322=TRUE</formula>
    </cfRule>
  </conditionalFormatting>
  <conditionalFormatting sqref="M372:N375">
    <cfRule type="expression" dxfId="4" priority="27">
      <formula>$D372=TRUE</formula>
    </cfRule>
  </conditionalFormatting>
  <conditionalFormatting sqref="M422:N425">
    <cfRule type="expression" dxfId="3" priority="16">
      <formula>$D422=TRUE</formula>
    </cfRule>
  </conditionalFormatting>
  <conditionalFormatting sqref="M472:N475">
    <cfRule type="expression" dxfId="2" priority="5">
      <formula>$D472=TRUE</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stopIfTrue="1" id="{4657F18E-F545-4A09-96E2-97D00D05A26A}">
            <xm:f>'General Information'!$N$8 = FALSE</xm:f>
            <x14:dxf>
              <font>
                <color theme="0"/>
              </font>
              <fill>
                <patternFill>
                  <bgColor theme="0"/>
                </patternFill>
              </fill>
              <border>
                <left/>
                <right/>
                <top/>
                <bottom/>
                <vertical/>
                <horizontal/>
              </border>
            </x14:dxf>
          </x14:cfRule>
          <xm:sqref>A4:XFD516</xm:sqref>
        </x14:conditionalFormatting>
        <x14:conditionalFormatting xmlns:xm="http://schemas.microsoft.com/office/excel/2006/main">
          <x14:cfRule type="expression" priority="1" id="{40155C77-290F-441C-A0E1-8D0FDA90B0F3}">
            <xm:f>'General Information'!$N$8 = TRUE</xm:f>
            <x14:dxf>
              <font>
                <color theme="0"/>
              </font>
              <fill>
                <patternFill>
                  <bgColor theme="0"/>
                </patternFill>
              </fill>
            </x14:dxf>
          </x14:cfRule>
          <xm:sqref>F3:L3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8F3D4333-9707-9B4F-B86E-BD51B32957A6}">
          <x14:formula1>
            <xm:f>'Data validation'!$B$191:$B$195</xm:f>
          </x14:formula1>
          <xm:sqref>C20 C270 C320 C370 C420 C70 C120 C170 C220 C470</xm:sqref>
        </x14:dataValidation>
        <x14:dataValidation type="list" allowBlank="1" showInputMessage="1" xr:uid="{1541C21C-5466-8F44-B657-EA0D41106AE9}">
          <x14:formula1>
            <xm:f>'Data validation'!$B$196:$B$202</xm:f>
          </x14:formula1>
          <xm:sqref>G43:H48 G293:H298 G343:H348 G393:H398 G443:H448 G93:H98 G143:H148 G193:H198 G243:H248 G493:H498</xm:sqref>
        </x14:dataValidation>
        <x14:dataValidation type="list" allowBlank="1" showInputMessage="1" xr:uid="{63369EE7-0541-46AD-B541-0AA906973447}">
          <x14:formula1>
            <xm:f>'Fert. imports and applications'!$C$63:$C$73</xm:f>
          </x14:formula1>
          <xm:sqref>L65:N65 L315:N315 L365:N365 L415:N415 L465:N465 L115:N115 L165:N165 L215:N215 L265:N265 L515:N515</xm:sqref>
        </x14:dataValidation>
        <x14:dataValidation type="list" allowBlank="1" xr:uid="{106AD89E-1F4F-45AD-A39F-F3B5F322A8BB}">
          <x14:formula1>
            <xm:f>'Data validation'!$B$191:$B$194</xm:f>
          </x14:formula1>
          <xm:sqref>C43:D48 C393:D398 C443:D448 C93:D98 C143:D148 C193:D198 C243:D248 C293:D298 C343:D348 C493:D498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CCB3-BF69-8F4B-A7E9-AF92E980DD5D}">
  <dimension ref="A1:I202"/>
  <sheetViews>
    <sheetView zoomScale="120" zoomScaleNormal="120" workbookViewId="0">
      <selection activeCell="H17" sqref="H17"/>
    </sheetView>
  </sheetViews>
  <sheetFormatPr defaultColWidth="11" defaultRowHeight="15.6"/>
  <cols>
    <col min="1" max="1" width="17.5" bestFit="1" customWidth="1"/>
    <col min="7" max="7" width="26.796875" bestFit="1" customWidth="1"/>
  </cols>
  <sheetData>
    <row r="1" spans="1:9">
      <c r="A1" s="1" t="s">
        <v>119</v>
      </c>
      <c r="E1" s="1" t="s">
        <v>123</v>
      </c>
    </row>
    <row r="2" spans="1:9">
      <c r="A2" t="s">
        <v>122</v>
      </c>
      <c r="B2" t="s">
        <v>120</v>
      </c>
      <c r="E2" t="s">
        <v>124</v>
      </c>
      <c r="F2" t="s">
        <v>125</v>
      </c>
      <c r="G2" t="s">
        <v>36</v>
      </c>
      <c r="H2" t="s">
        <v>126</v>
      </c>
      <c r="I2">
        <v>800</v>
      </c>
    </row>
    <row r="3" spans="1:9">
      <c r="B3" t="s">
        <v>121</v>
      </c>
      <c r="H3" t="s">
        <v>127</v>
      </c>
      <c r="I3">
        <v>1700</v>
      </c>
    </row>
    <row r="4" spans="1:9">
      <c r="G4" t="s">
        <v>37</v>
      </c>
      <c r="H4" t="s">
        <v>126</v>
      </c>
      <c r="I4">
        <v>800</v>
      </c>
    </row>
    <row r="5" spans="1:9">
      <c r="A5" t="s">
        <v>161</v>
      </c>
      <c r="B5">
        <v>0</v>
      </c>
      <c r="H5" t="s">
        <v>127</v>
      </c>
      <c r="I5">
        <v>1700</v>
      </c>
    </row>
    <row r="6" spans="1:9">
      <c r="B6">
        <v>1</v>
      </c>
      <c r="G6" t="s">
        <v>74</v>
      </c>
      <c r="H6" t="s">
        <v>126</v>
      </c>
    </row>
    <row r="7" spans="1:9">
      <c r="B7">
        <v>2</v>
      </c>
      <c r="H7" t="s">
        <v>127</v>
      </c>
    </row>
    <row r="8" spans="1:9">
      <c r="B8">
        <v>3</v>
      </c>
      <c r="G8" t="s">
        <v>128</v>
      </c>
      <c r="H8" t="s">
        <v>126</v>
      </c>
    </row>
    <row r="9" spans="1:9">
      <c r="H9" t="s">
        <v>127</v>
      </c>
    </row>
    <row r="10" spans="1:9">
      <c r="A10" t="s">
        <v>130</v>
      </c>
      <c r="B10" t="s">
        <v>131</v>
      </c>
      <c r="G10" t="s">
        <v>39</v>
      </c>
      <c r="H10" t="s">
        <v>126</v>
      </c>
    </row>
    <row r="11" spans="1:9">
      <c r="B11" t="s">
        <v>134</v>
      </c>
      <c r="H11" t="s">
        <v>127</v>
      </c>
    </row>
    <row r="12" spans="1:9">
      <c r="B12" t="s">
        <v>132</v>
      </c>
    </row>
    <row r="13" spans="1:9">
      <c r="B13" t="s">
        <v>133</v>
      </c>
    </row>
    <row r="14" spans="1:9">
      <c r="B14" t="s">
        <v>138</v>
      </c>
      <c r="G14" s="2"/>
    </row>
    <row r="15" spans="1:9">
      <c r="B15" t="s">
        <v>139</v>
      </c>
      <c r="G15" s="2"/>
    </row>
    <row r="16" spans="1:9">
      <c r="B16" t="s">
        <v>135</v>
      </c>
    </row>
    <row r="17" spans="1:2">
      <c r="B17" t="s">
        <v>136</v>
      </c>
    </row>
    <row r="18" spans="1:2">
      <c r="B18" t="s">
        <v>137</v>
      </c>
    </row>
    <row r="19" spans="1:2">
      <c r="B19" t="s">
        <v>140</v>
      </c>
    </row>
    <row r="20" spans="1:2">
      <c r="B20" t="s">
        <v>141</v>
      </c>
    </row>
    <row r="21" spans="1:2">
      <c r="B21" t="s">
        <v>142</v>
      </c>
    </row>
    <row r="22" spans="1:2">
      <c r="B22" t="s">
        <v>143</v>
      </c>
    </row>
    <row r="23" spans="1:2">
      <c r="B23" t="s">
        <v>144</v>
      </c>
    </row>
    <row r="24" spans="1:2">
      <c r="B24" t="s">
        <v>226</v>
      </c>
    </row>
    <row r="26" spans="1:2">
      <c r="A26" t="s">
        <v>107</v>
      </c>
      <c r="B26" t="s">
        <v>146</v>
      </c>
    </row>
    <row r="27" spans="1:2">
      <c r="B27" t="s">
        <v>147</v>
      </c>
    </row>
    <row r="28" spans="1:2">
      <c r="B28" t="s">
        <v>148</v>
      </c>
    </row>
    <row r="29" spans="1:2">
      <c r="B29" t="s">
        <v>149</v>
      </c>
    </row>
    <row r="30" spans="1:2">
      <c r="B30" t="s">
        <v>150</v>
      </c>
    </row>
    <row r="31" spans="1:2">
      <c r="B31" t="s">
        <v>151</v>
      </c>
    </row>
    <row r="32" spans="1:2">
      <c r="B32" t="s">
        <v>393</v>
      </c>
    </row>
    <row r="33" spans="1:2">
      <c r="B33" t="s">
        <v>226</v>
      </c>
    </row>
    <row r="35" spans="1:2">
      <c r="A35" t="s">
        <v>222</v>
      </c>
      <c r="B35" t="s">
        <v>223</v>
      </c>
    </row>
    <row r="36" spans="1:2">
      <c r="B36" t="s">
        <v>224</v>
      </c>
    </row>
    <row r="37" spans="1:2">
      <c r="B37" t="s">
        <v>225</v>
      </c>
    </row>
    <row r="39" spans="1:2">
      <c r="A39" t="s">
        <v>217</v>
      </c>
      <c r="B39" t="s">
        <v>329</v>
      </c>
    </row>
    <row r="40" spans="1:2">
      <c r="B40" t="s">
        <v>333</v>
      </c>
    </row>
    <row r="41" spans="1:2">
      <c r="B41" t="s">
        <v>336</v>
      </c>
    </row>
    <row r="42" spans="1:2">
      <c r="B42" t="s">
        <v>328</v>
      </c>
    </row>
    <row r="43" spans="1:2">
      <c r="B43" t="s">
        <v>332</v>
      </c>
    </row>
    <row r="44" spans="1:2">
      <c r="B44" t="s">
        <v>334</v>
      </c>
    </row>
    <row r="45" spans="1:2">
      <c r="B45" t="s">
        <v>331</v>
      </c>
    </row>
    <row r="46" spans="1:2">
      <c r="B46" t="s">
        <v>142</v>
      </c>
    </row>
    <row r="47" spans="1:2">
      <c r="B47" t="s">
        <v>335</v>
      </c>
    </row>
    <row r="48" spans="1:2">
      <c r="B48" t="s">
        <v>330</v>
      </c>
    </row>
    <row r="49" spans="1:2">
      <c r="B49" t="s">
        <v>140</v>
      </c>
    </row>
    <row r="50" spans="1:2">
      <c r="B50" t="s">
        <v>141</v>
      </c>
    </row>
    <row r="51" spans="1:2">
      <c r="B51" t="s">
        <v>226</v>
      </c>
    </row>
    <row r="56" spans="1:2">
      <c r="A56" t="s">
        <v>227</v>
      </c>
      <c r="B56" t="s">
        <v>386</v>
      </c>
    </row>
    <row r="57" spans="1:2">
      <c r="B57" t="s">
        <v>387</v>
      </c>
    </row>
    <row r="58" spans="1:2">
      <c r="B58" t="s">
        <v>388</v>
      </c>
    </row>
    <row r="59" spans="1:2">
      <c r="B59" t="s">
        <v>389</v>
      </c>
    </row>
    <row r="60" spans="1:2">
      <c r="B60" t="s">
        <v>390</v>
      </c>
    </row>
    <row r="61" spans="1:2">
      <c r="B61" t="s">
        <v>255</v>
      </c>
    </row>
    <row r="63" spans="1:2">
      <c r="A63" t="s">
        <v>235</v>
      </c>
      <c r="B63" t="s">
        <v>236</v>
      </c>
    </row>
    <row r="64" spans="1:2">
      <c r="B64" t="s">
        <v>238</v>
      </c>
    </row>
    <row r="65" spans="1:2">
      <c r="B65" t="s">
        <v>239</v>
      </c>
    </row>
    <row r="66" spans="1:2">
      <c r="B66" t="s">
        <v>237</v>
      </c>
    </row>
    <row r="69" spans="1:2">
      <c r="A69" t="s">
        <v>152</v>
      </c>
      <c r="B69" t="s">
        <v>153</v>
      </c>
    </row>
    <row r="70" spans="1:2">
      <c r="B70" t="s">
        <v>154</v>
      </c>
    </row>
    <row r="71" spans="1:2">
      <c r="B71" t="s">
        <v>155</v>
      </c>
    </row>
    <row r="72" spans="1:2">
      <c r="B72" t="s">
        <v>156</v>
      </c>
    </row>
    <row r="73" spans="1:2">
      <c r="B73" t="s">
        <v>157</v>
      </c>
    </row>
    <row r="74" spans="1:2">
      <c r="B74" t="s">
        <v>158</v>
      </c>
    </row>
    <row r="75" spans="1:2">
      <c r="B75" t="s">
        <v>159</v>
      </c>
    </row>
    <row r="77" spans="1:2">
      <c r="A77" t="s">
        <v>160</v>
      </c>
      <c r="B77" t="s">
        <v>36</v>
      </c>
    </row>
    <row r="78" spans="1:2">
      <c r="B78" t="s">
        <v>37</v>
      </c>
    </row>
    <row r="79" spans="1:2">
      <c r="B79" t="s">
        <v>74</v>
      </c>
    </row>
    <row r="80" spans="1:2">
      <c r="B80" t="s">
        <v>128</v>
      </c>
    </row>
    <row r="81" spans="1:2">
      <c r="B81" t="s">
        <v>39</v>
      </c>
    </row>
    <row r="83" spans="1:2">
      <c r="A83" t="s">
        <v>184</v>
      </c>
      <c r="B83" t="s">
        <v>185</v>
      </c>
    </row>
    <row r="84" spans="1:2">
      <c r="B84" t="s">
        <v>186</v>
      </c>
    </row>
    <row r="85" spans="1:2">
      <c r="B85" t="s">
        <v>71</v>
      </c>
    </row>
    <row r="86" spans="1:2">
      <c r="B86" t="s">
        <v>187</v>
      </c>
    </row>
    <row r="87" spans="1:2">
      <c r="B87" t="s">
        <v>188</v>
      </c>
    </row>
    <row r="88" spans="1:2">
      <c r="B88" t="s">
        <v>255</v>
      </c>
    </row>
    <row r="90" spans="1:2">
      <c r="A90" t="s">
        <v>264</v>
      </c>
      <c r="B90" t="s">
        <v>211</v>
      </c>
    </row>
    <row r="91" spans="1:2">
      <c r="B91" t="s">
        <v>212</v>
      </c>
    </row>
    <row r="92" spans="1:2">
      <c r="B92" t="s">
        <v>188</v>
      </c>
    </row>
    <row r="93" spans="1:2">
      <c r="B93" t="s">
        <v>213</v>
      </c>
    </row>
    <row r="94" spans="1:2">
      <c r="B94" t="s">
        <v>255</v>
      </c>
    </row>
    <row r="96" spans="1:2">
      <c r="A96" t="s">
        <v>180</v>
      </c>
      <c r="B96" t="s">
        <v>189</v>
      </c>
    </row>
    <row r="97" spans="1:2">
      <c r="B97" t="s">
        <v>190</v>
      </c>
    </row>
    <row r="98" spans="1:2">
      <c r="B98" t="s">
        <v>191</v>
      </c>
    </row>
    <row r="99" spans="1:2">
      <c r="B99" t="s">
        <v>255</v>
      </c>
    </row>
    <row r="101" spans="1:2">
      <c r="A101" t="s">
        <v>181</v>
      </c>
      <c r="B101" t="s">
        <v>203</v>
      </c>
    </row>
    <row r="102" spans="1:2">
      <c r="B102" t="s">
        <v>192</v>
      </c>
    </row>
    <row r="103" spans="1:2">
      <c r="B103" t="s">
        <v>193</v>
      </c>
    </row>
    <row r="104" spans="1:2">
      <c r="B104" t="s">
        <v>194</v>
      </c>
    </row>
    <row r="105" spans="1:2">
      <c r="B105" t="s">
        <v>195</v>
      </c>
    </row>
    <row r="106" spans="1:2">
      <c r="B106" t="s">
        <v>200</v>
      </c>
    </row>
    <row r="107" spans="1:2">
      <c r="B107" t="s">
        <v>201</v>
      </c>
    </row>
    <row r="108" spans="1:2">
      <c r="B108" t="s">
        <v>255</v>
      </c>
    </row>
    <row r="110" spans="1:2">
      <c r="A110" t="s">
        <v>196</v>
      </c>
      <c r="B110" t="s">
        <v>197</v>
      </c>
    </row>
    <row r="111" spans="1:2">
      <c r="B111" t="s">
        <v>198</v>
      </c>
    </row>
    <row r="112" spans="1:2">
      <c r="B112" t="s">
        <v>199</v>
      </c>
    </row>
    <row r="113" spans="1:2">
      <c r="B113" t="s">
        <v>255</v>
      </c>
    </row>
    <row r="115" spans="1:2">
      <c r="A115" t="s">
        <v>207</v>
      </c>
      <c r="B115">
        <v>1</v>
      </c>
    </row>
    <row r="116" spans="1:2">
      <c r="B116">
        <v>2</v>
      </c>
    </row>
    <row r="117" spans="1:2">
      <c r="B117">
        <v>3</v>
      </c>
    </row>
    <row r="118" spans="1:2">
      <c r="B118">
        <v>4</v>
      </c>
    </row>
    <row r="119" spans="1:2">
      <c r="B119">
        <v>5</v>
      </c>
    </row>
    <row r="120" spans="1:2">
      <c r="B120">
        <v>6</v>
      </c>
    </row>
    <row r="121" spans="1:2">
      <c r="B121">
        <v>7</v>
      </c>
    </row>
    <row r="122" spans="1:2">
      <c r="B122">
        <v>8</v>
      </c>
    </row>
    <row r="123" spans="1:2">
      <c r="B123">
        <v>9</v>
      </c>
    </row>
    <row r="124" spans="1:2">
      <c r="B124">
        <v>10</v>
      </c>
    </row>
    <row r="125" spans="1:2">
      <c r="B125">
        <v>11</v>
      </c>
    </row>
    <row r="126" spans="1:2">
      <c r="B126">
        <v>12</v>
      </c>
    </row>
    <row r="128" spans="1:2">
      <c r="A128" t="s">
        <v>206</v>
      </c>
      <c r="B128">
        <v>1</v>
      </c>
    </row>
    <row r="129" spans="2:2">
      <c r="B129">
        <f>B128+1</f>
        <v>2</v>
      </c>
    </row>
    <row r="130" spans="2:2">
      <c r="B130">
        <f t="shared" ref="B130:B158" si="0">B129+1</f>
        <v>3</v>
      </c>
    </row>
    <row r="131" spans="2:2">
      <c r="B131">
        <f t="shared" si="0"/>
        <v>4</v>
      </c>
    </row>
    <row r="132" spans="2:2">
      <c r="B132">
        <f t="shared" si="0"/>
        <v>5</v>
      </c>
    </row>
    <row r="133" spans="2:2">
      <c r="B133">
        <f t="shared" si="0"/>
        <v>6</v>
      </c>
    </row>
    <row r="134" spans="2:2">
      <c r="B134">
        <f t="shared" si="0"/>
        <v>7</v>
      </c>
    </row>
    <row r="135" spans="2:2">
      <c r="B135">
        <f t="shared" si="0"/>
        <v>8</v>
      </c>
    </row>
    <row r="136" spans="2:2">
      <c r="B136">
        <f t="shared" si="0"/>
        <v>9</v>
      </c>
    </row>
    <row r="137" spans="2:2">
      <c r="B137">
        <f t="shared" si="0"/>
        <v>10</v>
      </c>
    </row>
    <row r="138" spans="2:2">
      <c r="B138">
        <f t="shared" si="0"/>
        <v>11</v>
      </c>
    </row>
    <row r="139" spans="2:2">
      <c r="B139">
        <f t="shared" si="0"/>
        <v>12</v>
      </c>
    </row>
    <row r="140" spans="2:2">
      <c r="B140">
        <f t="shared" si="0"/>
        <v>13</v>
      </c>
    </row>
    <row r="141" spans="2:2">
      <c r="B141">
        <f t="shared" si="0"/>
        <v>14</v>
      </c>
    </row>
    <row r="142" spans="2:2">
      <c r="B142">
        <f t="shared" si="0"/>
        <v>15</v>
      </c>
    </row>
    <row r="143" spans="2:2">
      <c r="B143">
        <f t="shared" si="0"/>
        <v>16</v>
      </c>
    </row>
    <row r="144" spans="2:2">
      <c r="B144">
        <f t="shared" si="0"/>
        <v>17</v>
      </c>
    </row>
    <row r="145" spans="1:2">
      <c r="B145">
        <f t="shared" si="0"/>
        <v>18</v>
      </c>
    </row>
    <row r="146" spans="1:2">
      <c r="B146">
        <f t="shared" si="0"/>
        <v>19</v>
      </c>
    </row>
    <row r="147" spans="1:2">
      <c r="B147">
        <f t="shared" si="0"/>
        <v>20</v>
      </c>
    </row>
    <row r="148" spans="1:2">
      <c r="B148">
        <f t="shared" si="0"/>
        <v>21</v>
      </c>
    </row>
    <row r="149" spans="1:2">
      <c r="B149">
        <f t="shared" si="0"/>
        <v>22</v>
      </c>
    </row>
    <row r="150" spans="1:2">
      <c r="B150">
        <f t="shared" si="0"/>
        <v>23</v>
      </c>
    </row>
    <row r="151" spans="1:2">
      <c r="B151">
        <f t="shared" si="0"/>
        <v>24</v>
      </c>
    </row>
    <row r="152" spans="1:2">
      <c r="B152">
        <f t="shared" si="0"/>
        <v>25</v>
      </c>
    </row>
    <row r="153" spans="1:2">
      <c r="B153">
        <f t="shared" si="0"/>
        <v>26</v>
      </c>
    </row>
    <row r="154" spans="1:2">
      <c r="B154">
        <f t="shared" si="0"/>
        <v>27</v>
      </c>
    </row>
    <row r="155" spans="1:2">
      <c r="B155">
        <f t="shared" si="0"/>
        <v>28</v>
      </c>
    </row>
    <row r="156" spans="1:2">
      <c r="B156">
        <f t="shared" si="0"/>
        <v>29</v>
      </c>
    </row>
    <row r="157" spans="1:2">
      <c r="B157">
        <f t="shared" si="0"/>
        <v>30</v>
      </c>
    </row>
    <row r="158" spans="1:2">
      <c r="B158">
        <f t="shared" si="0"/>
        <v>31</v>
      </c>
    </row>
    <row r="160" spans="1:2">
      <c r="A160" t="s">
        <v>208</v>
      </c>
      <c r="B160">
        <v>2023</v>
      </c>
    </row>
    <row r="161" spans="1:2">
      <c r="B161">
        <v>2024</v>
      </c>
    </row>
    <row r="163" spans="1:2">
      <c r="A163" t="s">
        <v>262</v>
      </c>
      <c r="B163" t="s">
        <v>260</v>
      </c>
    </row>
    <row r="164" spans="1:2">
      <c r="B164" t="s">
        <v>63</v>
      </c>
    </row>
    <row r="165" spans="1:2">
      <c r="B165" t="s">
        <v>261</v>
      </c>
    </row>
    <row r="166" spans="1:2">
      <c r="B166" t="s">
        <v>255</v>
      </c>
    </row>
    <row r="168" spans="1:2">
      <c r="A168" t="s">
        <v>264</v>
      </c>
      <c r="B168" t="s">
        <v>45</v>
      </c>
    </row>
    <row r="169" spans="1:2">
      <c r="B169" t="s">
        <v>273</v>
      </c>
    </row>
    <row r="170" spans="1:2">
      <c r="B170" t="s">
        <v>274</v>
      </c>
    </row>
    <row r="171" spans="1:2">
      <c r="B171" t="s">
        <v>255</v>
      </c>
    </row>
    <row r="174" spans="1:2">
      <c r="A174" t="s">
        <v>252</v>
      </c>
      <c r="B174" t="s">
        <v>244</v>
      </c>
    </row>
    <row r="175" spans="1:2">
      <c r="B175" t="s">
        <v>245</v>
      </c>
    </row>
    <row r="176" spans="1:2">
      <c r="B176" t="s">
        <v>246</v>
      </c>
    </row>
    <row r="177" spans="1:2">
      <c r="B177" t="s">
        <v>247</v>
      </c>
    </row>
    <row r="178" spans="1:2">
      <c r="B178" t="s">
        <v>248</v>
      </c>
    </row>
    <row r="179" spans="1:2">
      <c r="B179" t="s">
        <v>249</v>
      </c>
    </row>
    <row r="180" spans="1:2">
      <c r="B180" t="s">
        <v>253</v>
      </c>
    </row>
    <row r="181" spans="1:2">
      <c r="B181" t="s">
        <v>250</v>
      </c>
    </row>
    <row r="182" spans="1:2">
      <c r="B182" t="s">
        <v>251</v>
      </c>
    </row>
    <row r="183" spans="1:2">
      <c r="B183" t="s">
        <v>254</v>
      </c>
    </row>
    <row r="184" spans="1:2">
      <c r="B184" t="s">
        <v>255</v>
      </c>
    </row>
    <row r="186" spans="1:2">
      <c r="A186" t="s">
        <v>256</v>
      </c>
      <c r="B186" t="s">
        <v>257</v>
      </c>
    </row>
    <row r="187" spans="1:2">
      <c r="B187" t="s">
        <v>258</v>
      </c>
    </row>
    <row r="188" spans="1:2">
      <c r="B188" t="s">
        <v>259</v>
      </c>
    </row>
    <row r="189" spans="1:2">
      <c r="B189" t="s">
        <v>255</v>
      </c>
    </row>
    <row r="191" spans="1:2">
      <c r="A191" t="s">
        <v>295</v>
      </c>
      <c r="B191" t="s">
        <v>296</v>
      </c>
    </row>
    <row r="192" spans="1:2">
      <c r="B192" t="s">
        <v>143</v>
      </c>
    </row>
    <row r="193" spans="1:2">
      <c r="B193" t="s">
        <v>297</v>
      </c>
    </row>
    <row r="194" spans="1:2">
      <c r="B194" t="s">
        <v>255</v>
      </c>
    </row>
    <row r="196" spans="1:2">
      <c r="A196" t="s">
        <v>378</v>
      </c>
      <c r="B196" t="s">
        <v>71</v>
      </c>
    </row>
    <row r="197" spans="1:2">
      <c r="B197" t="s">
        <v>379</v>
      </c>
    </row>
    <row r="198" spans="1:2">
      <c r="B198" t="s">
        <v>380</v>
      </c>
    </row>
    <row r="199" spans="1:2">
      <c r="B199" t="s">
        <v>381</v>
      </c>
    </row>
    <row r="200" spans="1:2">
      <c r="B200" t="s">
        <v>382</v>
      </c>
    </row>
    <row r="201" spans="1:2">
      <c r="B201" t="s">
        <v>383</v>
      </c>
    </row>
    <row r="202" spans="1:2">
      <c r="B202" t="s">
        <v>255</v>
      </c>
    </row>
  </sheetData>
  <sheetProtection algorithmName="SHA-512" hashValue="p5ba0eENWwph2JrDzHZVXwARtY7UYRzaqMOBiNJUHYWykQnBCbXSNX8Klq0/17Dkd/V8C8Co6LH2VNAtUyOB/w==" saltValue="2yq2KCxzy48vG7VWcmAJog==" spinCount="100000" sheet="1" objects="1" scenarios="1" selectLockedCells="1"/>
  <sortState xmlns:xlrd2="http://schemas.microsoft.com/office/spreadsheetml/2017/richdata2" ref="B39:B50">
    <sortCondition ref="B39:B5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434B08B51C914F80A7D92B2D702E10" ma:contentTypeVersion="18" ma:contentTypeDescription="Create a new document." ma:contentTypeScope="" ma:versionID="381c926192dcf683513c88d9596a2faf">
  <xsd:schema xmlns:xsd="http://www.w3.org/2001/XMLSchema" xmlns:xs="http://www.w3.org/2001/XMLSchema" xmlns:p="http://schemas.microsoft.com/office/2006/metadata/properties" xmlns:ns3="43205bd6-d353-403c-897b-008bb46fdefe" xmlns:ns4="2d874c09-bfe5-46ac-9e12-86c1f00a855b" targetNamespace="http://schemas.microsoft.com/office/2006/metadata/properties" ma:root="true" ma:fieldsID="679aa884e4bba62a56db5dca7e91d02a" ns3:_="" ns4:_="">
    <xsd:import namespace="43205bd6-d353-403c-897b-008bb46fdefe"/>
    <xsd:import namespace="2d874c09-bfe5-46ac-9e12-86c1f00a855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Location"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205bd6-d353-403c-897b-008bb46fde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874c09-bfe5-46ac-9e12-86c1f00a855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3205bd6-d353-403c-897b-008bb46fde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8A4A2E-4942-443A-AD0E-D264BCCF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205bd6-d353-403c-897b-008bb46fdefe"/>
    <ds:schemaRef ds:uri="2d874c09-bfe5-46ac-9e12-86c1f00a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E3228D-4DB9-4834-ACD3-C28412DBF452}">
  <ds:schemaRefs>
    <ds:schemaRef ds:uri="2d874c09-bfe5-46ac-9e12-86c1f00a855b"/>
    <ds:schemaRef ds:uri="http://purl.org/dc/terms/"/>
    <ds:schemaRef ds:uri="http://purl.org/dc/elements/1.1/"/>
    <ds:schemaRef ds:uri="http://www.w3.org/XML/1998/namespace"/>
    <ds:schemaRef ds:uri="http://schemas.openxmlformats.org/package/2006/metadata/core-properties"/>
    <ds:schemaRef ds:uri="43205bd6-d353-403c-897b-008bb46fdefe"/>
    <ds:schemaRef ds:uri="http://purl.org/dc/dcmitype/"/>
    <ds:schemaRef ds:uri="http://schemas.microsoft.com/office/infopath/2007/PartnerControl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439EE601-D112-4405-9478-5FCF2B4407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General Information</vt:lpstr>
      <vt:lpstr>Herd Information</vt:lpstr>
      <vt:lpstr>Farm Crop Production</vt:lpstr>
      <vt:lpstr>Feed imports and diets</vt:lpstr>
      <vt:lpstr>Fert. imports and applications</vt:lpstr>
      <vt:lpstr>Animal imports</vt:lpstr>
      <vt:lpstr>Miscellaneous imports</vt:lpstr>
      <vt:lpstr>Milk exports</vt:lpstr>
      <vt:lpstr>Animal exports</vt:lpstr>
      <vt:lpstr>Crop exports</vt:lpstr>
      <vt:lpstr>Miscellaneous exports</vt:lpstr>
      <vt:lpstr>Manure management</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Olivia Godber</cp:lastModifiedBy>
  <dcterms:created xsi:type="dcterms:W3CDTF">2025-01-09T14:33:35Z</dcterms:created>
  <dcterms:modified xsi:type="dcterms:W3CDTF">2025-01-22T20:25:31Z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0x0101005E434B08B51C914F80A7D92B2D702E10</vt:lpwstr>
  </property>
</Properties>
</file>